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000" sheetId="1" state="visible" r:id="rId3"/>
    <sheet name="Женщины 1000" sheetId="2" state="visible" r:id="rId4"/>
    <sheet name="Мужчины 1000" sheetId="3" state="visible" r:id="rId5"/>
    <sheet name="Эстафета" sheetId="4" state="visible" r:id="rId6"/>
    <sheet name="Mens" sheetId="5" state="visible" r:id="rId7"/>
    <sheet name="Womens" sheetId="6" state="visible" r:id="rId8"/>
    <sheet name="Midle" sheetId="7" state="visible" r:id="rId9"/>
    <sheet name="Заявка" sheetId="8" state="visible" r:id="rId10"/>
  </sheets>
  <definedNames>
    <definedName function="false" hidden="true" localSheetId="0" name="_xlnm._FilterDatabase" vbProcedure="false">'3000'!$A$2:$AD$47</definedName>
    <definedName function="false" hidden="true" localSheetId="1" name="_xlnm._FilterDatabase" vbProcedure="false">'Женщины 1000'!$B$2:$AD$29</definedName>
    <definedName function="false" hidden="true" localSheetId="2" name="_xlnm._FilterDatabase" vbProcedure="false">'Мужчины 1000'!$A$2:$AD$85</definedName>
    <definedName function="false" hidden="true" localSheetId="3" name="_xlnm._FilterDatabase" vbProcedure="false">Эстафета!$B$2:$AF$57</definedName>
    <definedName function="false" hidden="false" localSheetId="2" name="_xlnm._FilterDatabase_0" vbProcedure="false">'Мужчины 1000'!$A$2:$AD$97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<sst xmlns="http://schemas.openxmlformats.org/spreadsheetml/2006/main" count="497" uniqueCount="238">
  <si>
    <t xml:space="preserve">Сюда вписывается результат в забеге в формате XXX,XX</t>
  </si>
  <si>
    <t xml:space="preserve">Место</t>
  </si>
  <si>
    <t xml:space="preserve">Стартовый Номер</t>
  </si>
  <si>
    <t xml:space="preserve">Забег</t>
  </si>
  <si>
    <t xml:space="preserve">ФИО</t>
  </si>
  <si>
    <t xml:space="preserve">Клуб</t>
  </si>
  <si>
    <t xml:space="preserve">Возраст</t>
  </si>
  <si>
    <t xml:space="preserve">Результат</t>
  </si>
  <si>
    <t xml:space="preserve">Коэффициент</t>
  </si>
  <si>
    <t xml:space="preserve">Итог с учетом коэффициента</t>
  </si>
  <si>
    <t xml:space="preserve">Заявленное время</t>
  </si>
  <si>
    <t xml:space="preserve">Заявленное с коэффициентом</t>
  </si>
  <si>
    <t xml:space="preserve">В секундах</t>
  </si>
  <si>
    <t xml:space="preserve">Заявленное в секундах</t>
  </si>
  <si>
    <t xml:space="preserve">Смирнов Андрей</t>
  </si>
  <si>
    <t xml:space="preserve">М</t>
  </si>
  <si>
    <t xml:space="preserve">Каменецкий Андрей</t>
  </si>
  <si>
    <t xml:space="preserve">Емельянов Игорь</t>
  </si>
  <si>
    <t xml:space="preserve">Кудряшов Дмитрий</t>
  </si>
  <si>
    <t xml:space="preserve">Барковский Николай</t>
  </si>
  <si>
    <t xml:space="preserve">Тимофеенко Максим</t>
  </si>
  <si>
    <t xml:space="preserve">Андреев Николай</t>
  </si>
  <si>
    <t xml:space="preserve">Петриков Данила</t>
  </si>
  <si>
    <t xml:space="preserve">Емельянов Михаил</t>
  </si>
  <si>
    <t xml:space="preserve">Германович Егор</t>
  </si>
  <si>
    <t xml:space="preserve">Воробьев Александр</t>
  </si>
  <si>
    <t xml:space="preserve">Николаев Александр</t>
  </si>
  <si>
    <t xml:space="preserve">Титова Анна</t>
  </si>
  <si>
    <t xml:space="preserve">Ж</t>
  </si>
  <si>
    <t xml:space="preserve">Голубев Ярослав</t>
  </si>
  <si>
    <t xml:space="preserve">Кондрашова Наталья</t>
  </si>
  <si>
    <t xml:space="preserve">Шелованов Кирилл</t>
  </si>
  <si>
    <t xml:space="preserve">Ковалев Дмитрий</t>
  </si>
  <si>
    <t xml:space="preserve">Евстратов Павел</t>
  </si>
  <si>
    <t xml:space="preserve">Шмодин Дмитрий</t>
  </si>
  <si>
    <t xml:space="preserve">Мурашко Денис</t>
  </si>
  <si>
    <t xml:space="preserve">Градов Андрей</t>
  </si>
  <si>
    <t xml:space="preserve">Шитова Ирина</t>
  </si>
  <si>
    <t xml:space="preserve">Ярышев Максим</t>
  </si>
  <si>
    <t xml:space="preserve">Скобелева Светлана</t>
  </si>
  <si>
    <t xml:space="preserve">Дуванова Ирина</t>
  </si>
  <si>
    <t xml:space="preserve">Петрушина Анастасия</t>
  </si>
  <si>
    <t xml:space="preserve">Кузнецов Владислав</t>
  </si>
  <si>
    <t xml:space="preserve">Мыселев Алексей</t>
  </si>
  <si>
    <t xml:space="preserve">Дербенев Алексей</t>
  </si>
  <si>
    <t xml:space="preserve">Брюхова Анастасия</t>
  </si>
  <si>
    <t xml:space="preserve">Устинова Альбина</t>
  </si>
  <si>
    <t xml:space="preserve">DNS</t>
  </si>
  <si>
    <t xml:space="preserve">Степаненко Сергей</t>
  </si>
  <si>
    <t xml:space="preserve">Миндиярова Эльвира</t>
  </si>
  <si>
    <t xml:space="preserve">Воробьева Ольга</t>
  </si>
  <si>
    <t xml:space="preserve">Стаценко Вера</t>
  </si>
  <si>
    <t xml:space="preserve">Кубышкина Алиса</t>
  </si>
  <si>
    <t xml:space="preserve">Пономарева Анна</t>
  </si>
  <si>
    <t xml:space="preserve">Андрияш Любовь</t>
  </si>
  <si>
    <t xml:space="preserve">Шишмакова Анастасия</t>
  </si>
  <si>
    <t xml:space="preserve">FENIX TEAM</t>
  </si>
  <si>
    <t xml:space="preserve">Ливанова Анастасия</t>
  </si>
  <si>
    <t xml:space="preserve">Горбунова Иоанна</t>
  </si>
  <si>
    <t xml:space="preserve">Жук Виктория</t>
  </si>
  <si>
    <t xml:space="preserve">Данилова Ксения</t>
  </si>
  <si>
    <t xml:space="preserve">Зиберт Ольга</t>
  </si>
  <si>
    <t xml:space="preserve">Сабреков Елизавета</t>
  </si>
  <si>
    <t xml:space="preserve">Шкиль Александра</t>
  </si>
  <si>
    <t xml:space="preserve">Матинян Анна</t>
  </si>
  <si>
    <t xml:space="preserve">Костыненко Дарья</t>
  </si>
  <si>
    <t xml:space="preserve">Кошкина Любовь</t>
  </si>
  <si>
    <t xml:space="preserve">Воробьева Влада</t>
  </si>
  <si>
    <t xml:space="preserve">Романова Ольга</t>
  </si>
  <si>
    <t xml:space="preserve">Тупицына Мария</t>
  </si>
  <si>
    <t xml:space="preserve">Рошкина Арина</t>
  </si>
  <si>
    <t xml:space="preserve">Веселова Анастасия</t>
  </si>
  <si>
    <t xml:space="preserve">Пивоварова Елена</t>
  </si>
  <si>
    <t xml:space="preserve">Салимова Светлана</t>
  </si>
  <si>
    <t xml:space="preserve">Назарова Ирина</t>
  </si>
  <si>
    <t xml:space="preserve">Ивченкова Анастасия</t>
  </si>
  <si>
    <t xml:space="preserve">Бадулина Екатерина</t>
  </si>
  <si>
    <t xml:space="preserve">Казанцев Владимир</t>
  </si>
  <si>
    <t xml:space="preserve">Подлесных Михаил</t>
  </si>
  <si>
    <t xml:space="preserve">Золотов Артем</t>
  </si>
  <si>
    <t xml:space="preserve">Попов Игорь</t>
  </si>
  <si>
    <t xml:space="preserve">Барченков Михаил</t>
  </si>
  <si>
    <t xml:space="preserve">Грибов Артём</t>
  </si>
  <si>
    <t xml:space="preserve">Стародубов Александр</t>
  </si>
  <si>
    <t xml:space="preserve">Кутьин Владимир</t>
  </si>
  <si>
    <t xml:space="preserve">Илатовский Павел</t>
  </si>
  <si>
    <t xml:space="preserve">Чураков Денис</t>
  </si>
  <si>
    <t xml:space="preserve">Степанов Никита</t>
  </si>
  <si>
    <t xml:space="preserve">Спиридонов Никита</t>
  </si>
  <si>
    <t xml:space="preserve">Иванов Андрей</t>
  </si>
  <si>
    <t xml:space="preserve">Казак Кирилл</t>
  </si>
  <si>
    <t xml:space="preserve">Кондратьев Антон</t>
  </si>
  <si>
    <t xml:space="preserve">Демченко Николай</t>
  </si>
  <si>
    <t xml:space="preserve">Медведев Иван</t>
  </si>
  <si>
    <t xml:space="preserve">Богданов Владимир</t>
  </si>
  <si>
    <t xml:space="preserve">Брекелев Саша</t>
  </si>
  <si>
    <t xml:space="preserve">Кузнецов Андрей</t>
  </si>
  <si>
    <t xml:space="preserve">Мамин Мансур</t>
  </si>
  <si>
    <t xml:space="preserve">Анчуков Дмитрий</t>
  </si>
  <si>
    <t xml:space="preserve">Кудряшев</t>
  </si>
  <si>
    <t xml:space="preserve">Мазеин Максим</t>
  </si>
  <si>
    <t xml:space="preserve">Куприн Юрий</t>
  </si>
  <si>
    <t xml:space="preserve">Ботвин Захар</t>
  </si>
  <si>
    <t xml:space="preserve">Рыбаков Алексей</t>
  </si>
  <si>
    <t xml:space="preserve">Осетров Александр</t>
  </si>
  <si>
    <t xml:space="preserve">Рожков Василий</t>
  </si>
  <si>
    <t xml:space="preserve">Чернов Сергей</t>
  </si>
  <si>
    <t xml:space="preserve">Гришин Александр</t>
  </si>
  <si>
    <t xml:space="preserve">Широбоков Ярослав</t>
  </si>
  <si>
    <t xml:space="preserve">Тергоев Денис</t>
  </si>
  <si>
    <t xml:space="preserve">Грибалев Иван</t>
  </si>
  <si>
    <t xml:space="preserve">Страхов Дмитрий</t>
  </si>
  <si>
    <t xml:space="preserve">Королев Иван</t>
  </si>
  <si>
    <t xml:space="preserve">Дышкант Алексей</t>
  </si>
  <si>
    <t xml:space="preserve">Воробьев Кирилл</t>
  </si>
  <si>
    <t xml:space="preserve">Григорьев Александр</t>
  </si>
  <si>
    <t xml:space="preserve">Шерченков Валерий</t>
  </si>
  <si>
    <t xml:space="preserve">Корноухов Даниил</t>
  </si>
  <si>
    <t xml:space="preserve">Черняев Владимир</t>
  </si>
  <si>
    <t xml:space="preserve">Кознов Владислав</t>
  </si>
  <si>
    <t xml:space="preserve">Сорокин Антон</t>
  </si>
  <si>
    <t xml:space="preserve">Андреев Владимир</t>
  </si>
  <si>
    <t xml:space="preserve">Симкин Александр</t>
  </si>
  <si>
    <t xml:space="preserve">Шаталов Михаил</t>
  </si>
  <si>
    <t xml:space="preserve">Харченко Андрей</t>
  </si>
  <si>
    <t xml:space="preserve">Букин Александр</t>
  </si>
  <si>
    <t xml:space="preserve">Флеров Юрий</t>
  </si>
  <si>
    <t xml:space="preserve">Муратов Александр</t>
  </si>
  <si>
    <t xml:space="preserve">Егоров Степан</t>
  </si>
  <si>
    <t xml:space="preserve">Кузьмин Владимир</t>
  </si>
  <si>
    <t xml:space="preserve">Медведев Андрей</t>
  </si>
  <si>
    <t xml:space="preserve">Гришин Иван</t>
  </si>
  <si>
    <t xml:space="preserve">Богданов Михаил</t>
  </si>
  <si>
    <t xml:space="preserve">Фурцев Вячеслав</t>
  </si>
  <si>
    <t xml:space="preserve">Перекрестов Максим</t>
  </si>
  <si>
    <t xml:space="preserve">Харчевников Андрей</t>
  </si>
  <si>
    <t xml:space="preserve">Нодь Владимир</t>
  </si>
  <si>
    <t xml:space="preserve">Алексеев Павел</t>
  </si>
  <si>
    <t xml:space="preserve">Егоров Сергей</t>
  </si>
  <si>
    <t xml:space="preserve">Поляков Павел</t>
  </si>
  <si>
    <t xml:space="preserve">Афанасьев Игорь</t>
  </si>
  <si>
    <t xml:space="preserve">Аккуратов Сергей</t>
  </si>
  <si>
    <t xml:space="preserve">Дулепов Аркадий</t>
  </si>
  <si>
    <t xml:space="preserve">Шеве Даниил</t>
  </si>
  <si>
    <t xml:space="preserve">Жарков Дмитрий</t>
  </si>
  <si>
    <t xml:space="preserve">Дымов Николай</t>
  </si>
  <si>
    <t xml:space="preserve">Егоров Александр</t>
  </si>
  <si>
    <t xml:space="preserve">Грибков Тимур</t>
  </si>
  <si>
    <t xml:space="preserve">Иванов Максим</t>
  </si>
  <si>
    <t xml:space="preserve">Писнячевский Николай</t>
  </si>
  <si>
    <t xml:space="preserve">Ефимов Борис</t>
  </si>
  <si>
    <t xml:space="preserve">Мартьянов Дмитрий</t>
  </si>
  <si>
    <t xml:space="preserve">Кузнецов Александр</t>
  </si>
  <si>
    <t xml:space="preserve">Майстренко Антон</t>
  </si>
  <si>
    <t xml:space="preserve">Мукатов Илья</t>
  </si>
  <si>
    <t xml:space="preserve">Головеров Даниил</t>
  </si>
  <si>
    <t xml:space="preserve">Полежаев Евгений</t>
  </si>
  <si>
    <t xml:space="preserve">Положий Артем</t>
  </si>
  <si>
    <t xml:space="preserve">Цветков Александр</t>
  </si>
  <si>
    <t xml:space="preserve">Игушкин Михаил</t>
  </si>
  <si>
    <t xml:space="preserve">Команда</t>
  </si>
  <si>
    <t xml:space="preserve">Фио</t>
  </si>
  <si>
    <t xml:space="preserve">Пол</t>
  </si>
  <si>
    <t xml:space="preserve">Средний возраст</t>
  </si>
  <si>
    <t xml:space="preserve">Сосновка-2</t>
  </si>
  <si>
    <t xml:space="preserve">Лихотинский Кирилл</t>
  </si>
  <si>
    <t xml:space="preserve">ComRunTeam</t>
  </si>
  <si>
    <t xml:space="preserve">Сосновка-3</t>
  </si>
  <si>
    <t xml:space="preserve">Шевчнеко Алексей</t>
  </si>
  <si>
    <t xml:space="preserve">Tr-2</t>
  </si>
  <si>
    <t xml:space="preserve">Данчишен Сергей</t>
  </si>
  <si>
    <t xml:space="preserve">Сосновка-1</t>
  </si>
  <si>
    <t xml:space="preserve">Болотов Александр</t>
  </si>
  <si>
    <t xml:space="preserve">Tr-1</t>
  </si>
  <si>
    <t xml:space="preserve">Чаликов Виталий</t>
  </si>
  <si>
    <t xml:space="preserve">RunUp</t>
  </si>
  <si>
    <t xml:space="preserve">Усердный Владислав</t>
  </si>
  <si>
    <t xml:space="preserve">Сосновка-4</t>
  </si>
  <si>
    <t xml:space="preserve">Цветов Максим</t>
  </si>
  <si>
    <t xml:space="preserve">Tr-3</t>
  </si>
  <si>
    <t xml:space="preserve">Плешков Егор</t>
  </si>
  <si>
    <t xml:space="preserve">Типичный Марафонец-1</t>
  </si>
  <si>
    <t xml:space="preserve">Запасников Никита</t>
  </si>
  <si>
    <t xml:space="preserve">Типичный Марафонец-2</t>
  </si>
  <si>
    <t xml:space="preserve">Павлович Антон</t>
  </si>
  <si>
    <t xml:space="preserve">150-1</t>
  </si>
  <si>
    <t xml:space="preserve">Tr-4</t>
  </si>
  <si>
    <t xml:space="preserve">Алексеев Дмитрий</t>
  </si>
  <si>
    <t xml:space="preserve">Кочкина Екатерина</t>
  </si>
  <si>
    <t xml:space="preserve">Хачатрян Армен</t>
  </si>
  <si>
    <t xml:space="preserve">Кацапова Ольга</t>
  </si>
  <si>
    <t xml:space="preserve">Чешкова Айлона</t>
  </si>
  <si>
    <t xml:space="preserve">Чешков Илья</t>
  </si>
  <si>
    <t xml:space="preserve">Протопопова Евгения</t>
  </si>
  <si>
    <t xml:space="preserve">Хамидуллина Юлия</t>
  </si>
  <si>
    <t xml:space="preserve">Вобликов Виктор</t>
  </si>
  <si>
    <t xml:space="preserve">Кравченко Маргарита</t>
  </si>
  <si>
    <t xml:space="preserve">Родионова Татьяна</t>
  </si>
  <si>
    <t xml:space="preserve">Данчишен Даниил</t>
  </si>
  <si>
    <t xml:space="preserve">Данчишен Анастасия</t>
  </si>
  <si>
    <t xml:space="preserve">Данилова Анна</t>
  </si>
  <si>
    <t xml:space="preserve">Ипатов Сергей</t>
  </si>
  <si>
    <t xml:space="preserve">Гаджизаде Фидан</t>
  </si>
  <si>
    <t xml:space="preserve">150-2</t>
  </si>
  <si>
    <t xml:space="preserve">Пронина Дарья</t>
  </si>
  <si>
    <t xml:space="preserve">150-3</t>
  </si>
  <si>
    <t xml:space="preserve">Прохоров Алексей</t>
  </si>
  <si>
    <t xml:space="preserve">150-4</t>
  </si>
  <si>
    <t xml:space="preserve">Кислюкова Екатерина</t>
  </si>
  <si>
    <t xml:space="preserve">Каликсон Алексей</t>
  </si>
  <si>
    <t xml:space="preserve">Шевченко Ангелина</t>
  </si>
  <si>
    <t xml:space="preserve">Исаев Дмитрий</t>
  </si>
  <si>
    <t xml:space="preserve">Шевченко Доминика</t>
  </si>
  <si>
    <t xml:space="preserve">Лукина Галина</t>
  </si>
  <si>
    <t xml:space="preserve">Паклин Алексей</t>
  </si>
  <si>
    <t xml:space="preserve">Илюхина Алёна</t>
  </si>
  <si>
    <t xml:space="preserve">Ильинская Елена</t>
  </si>
  <si>
    <t xml:space="preserve">Носков Юрий</t>
  </si>
  <si>
    <t xml:space="preserve">Панова Ирина</t>
  </si>
  <si>
    <t xml:space="preserve">Полякова Мария</t>
  </si>
  <si>
    <t xml:space="preserve">Кадигроб Евгений</t>
  </si>
  <si>
    <t xml:space="preserve">Запасникова Варя</t>
  </si>
  <si>
    <t xml:space="preserve">Андросова Ирина</t>
  </si>
  <si>
    <t xml:space="preserve">Шаров Юрий</t>
  </si>
  <si>
    <t xml:space="preserve">Керпс Мира</t>
  </si>
  <si>
    <t xml:space="preserve">Источник - https://world-masters-athletics.org/wp-content/uploads/2023/02/2023-WMA-Appendix-B.pdf</t>
  </si>
  <si>
    <t xml:space="preserve">Age</t>
  </si>
  <si>
    <t xml:space="preserve">60m</t>
  </si>
  <si>
    <t xml:space="preserve">100m</t>
  </si>
  <si>
    <t xml:space="preserve">200m</t>
  </si>
  <si>
    <t xml:space="preserve">400m</t>
  </si>
  <si>
    <t xml:space="preserve">800m</t>
  </si>
  <si>
    <t xml:space="preserve">1000m</t>
  </si>
  <si>
    <t xml:space="preserve">1500m</t>
  </si>
  <si>
    <t xml:space="preserve">Mile</t>
  </si>
  <si>
    <t xml:space="preserve">3000m</t>
  </si>
  <si>
    <t xml:space="preserve">5000m</t>
  </si>
  <si>
    <t xml:space="preserve">10000m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</si>
</sst>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#\:00.000"/>
    <numFmt numFmtId="166" formatCode="##\:00.00"/>
    <numFmt numFmtId="167" formatCode="d\-m"/>
    <numFmt numFmtId="168" formatCode="d/m/yyyy"/>
    <numFmt numFmtId="169" formatCode="dd/mm/yyyy"/>
    <numFmt numFmtId="170" formatCode="dd/mm/yy"/>
  </numFmts>
  <fonts count="11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sz val="11"/>
      <color rgb="FF0000FF"/>
      <name val="Arial"/>
      <family val="2"/>
      <charset val="1"/>
    </font>
    <font>
      <sz val="11"/>
      <color rgb="FFFF99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u val="single"/>
      <sz val="11"/>
      <color rgb="FF0000FF"/>
      <name val="Cambria"/>
      <family val="1"/>
      <charset val="1"/>
    </font>
    <font>
      <sz val="9"/>
      <color rgb="FF1F1F1F"/>
      <name val="&quot;Google Sans&quot;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9EAD3"/>
        <bgColor rgb="FFCCFFFF"/>
      </patternFill>
    </fill>
    <fill>
      <patternFill patternType="solid">
        <fgColor rgb="FFA4C2F4"/>
        <bgColor rgb="FFCCCCFF"/>
      </patternFill>
    </fill>
    <fill>
      <patternFill patternType="solid">
        <fgColor rgb="FFD5A6BD"/>
        <bgColor rgb="FFE6B8AF"/>
      </patternFill>
    </fill>
    <fill>
      <patternFill patternType="solid">
        <fgColor rgb="FFE6B8AF"/>
        <bgColor rgb="FFD5A6BD"/>
      </patternFill>
    </fill>
    <fill>
      <patternFill patternType="solid">
        <fgColor rgb="FF93C47D"/>
        <bgColor rgb="FFA4C2F4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7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5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5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4" fillId="5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6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4" fillId="6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0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ill>
        <patternFill patternType="solid">
          <fgColor rgb="FFA4C2F4"/>
          <bgColor rgb="FF000000"/>
        </patternFill>
      </fill>
    </dxf>
    <dxf>
      <fill>
        <patternFill patternType="solid">
          <fgColor rgb="FFD5A6BD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D9EAD3"/>
          <bgColor rgb="FF000000"/>
        </patternFill>
      </fill>
    </dxf>
    <dxf>
      <fill>
        <patternFill patternType="solid">
          <fgColor rgb="FFE6B8AF"/>
          <bgColor rgb="FF000000"/>
        </patternFill>
      </fill>
    </dxf>
    <dxf>
      <fill>
        <patternFill patternType="solid">
          <fgColor rgb="FF57BB8A"/>
          <bgColor rgb="FF000000"/>
        </patternFill>
      </fill>
    </dxf>
    <dxf>
      <fill>
        <patternFill patternType="solid">
          <fgColor rgb="FF59BC8B"/>
          <bgColor rgb="FF000000"/>
        </patternFill>
      </fill>
    </dxf>
    <dxf>
      <fill>
        <patternFill patternType="solid">
          <fgColor rgb="FF83CCA8"/>
          <bgColor rgb="FF000000"/>
        </patternFill>
      </fill>
    </dxf>
    <dxf>
      <fill>
        <patternFill patternType="solid">
          <fgColor rgb="FF93D3B4"/>
          <bgColor rgb="FF000000"/>
        </patternFill>
      </fill>
    </dxf>
    <dxf>
      <fill>
        <patternFill patternType="solid">
          <fgColor rgb="FF9CD6BA"/>
          <bgColor rgb="FF000000"/>
        </patternFill>
      </fill>
    </dxf>
    <dxf>
      <fill>
        <patternFill patternType="solid">
          <fgColor rgb="FF9DD7BB"/>
          <bgColor rgb="FF000000"/>
        </patternFill>
      </fill>
    </dxf>
    <dxf>
      <fill>
        <patternFill patternType="solid">
          <fgColor rgb="FF9FD8BC"/>
          <bgColor rgb="FF000000"/>
        </patternFill>
      </fill>
    </dxf>
    <dxf>
      <fill>
        <patternFill patternType="solid">
          <fgColor rgb="FFA0D8BC"/>
          <bgColor rgb="FF000000"/>
        </patternFill>
      </fill>
    </dxf>
    <dxf>
      <fill>
        <patternFill patternType="solid">
          <fgColor rgb="FFA2D9BE"/>
          <bgColor rgb="FF000000"/>
        </patternFill>
      </fill>
    </dxf>
    <dxf>
      <fill>
        <patternFill patternType="solid">
          <fgColor rgb="FFA3D9BE"/>
          <bgColor rgb="FF000000"/>
        </patternFill>
      </fill>
    </dxf>
    <dxf>
      <fill>
        <patternFill patternType="solid">
          <fgColor rgb="FFA9DCC3"/>
          <bgColor rgb="FF000000"/>
        </patternFill>
      </fill>
    </dxf>
    <dxf>
      <fill>
        <patternFill patternType="solid">
          <fgColor rgb="FFAADCC4"/>
          <bgColor rgb="FF000000"/>
        </patternFill>
      </fill>
    </dxf>
    <dxf>
      <fill>
        <patternFill patternType="solid">
          <fgColor rgb="FFB1DFC8"/>
          <bgColor rgb="FF000000"/>
        </patternFill>
      </fill>
    </dxf>
    <dxf>
      <fill>
        <patternFill patternType="solid">
          <fgColor rgb="FFE0F2E9"/>
          <bgColor rgb="FF000000"/>
        </patternFill>
      </fill>
    </dxf>
    <dxf>
      <fill>
        <patternFill patternType="solid">
          <fgColor rgb="FFE7F5EE"/>
          <bgColor rgb="FF000000"/>
        </patternFill>
      </fill>
    </dxf>
    <dxf>
      <fill>
        <patternFill patternType="solid">
          <fgColor rgb="FFF7FBF9"/>
          <bgColor rgb="FF000000"/>
        </patternFill>
      </fill>
    </dxf>
    <dxf>
      <fill>
        <patternFill patternType="solid">
          <fgColor rgb="FFFAFDFB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3C47D"/>
          <bgColor rgb="FF000000"/>
        </patternFill>
      </fill>
    </dxf>
    <dxf>
      <fill>
        <patternFill patternType="solid">
          <fgColor rgb="FF60BE90"/>
          <bgColor rgb="FF000000"/>
        </patternFill>
      </fill>
    </dxf>
    <dxf>
      <fill>
        <patternFill patternType="solid">
          <fgColor rgb="FF61BF91"/>
          <bgColor rgb="FF000000"/>
        </patternFill>
      </fill>
    </dxf>
    <dxf>
      <fill>
        <patternFill patternType="solid">
          <fgColor rgb="FF64C093"/>
          <bgColor rgb="FF000000"/>
        </patternFill>
      </fill>
    </dxf>
    <dxf>
      <fill>
        <patternFill patternType="solid">
          <fgColor rgb="FF83CDA8"/>
          <bgColor rgb="FF000000"/>
        </patternFill>
      </fill>
    </dxf>
    <dxf>
      <fill>
        <patternFill patternType="solid">
          <fgColor rgb="FFCEEBDD"/>
          <bgColor rgb="FF000000"/>
        </patternFill>
      </fill>
    </dxf>
    <dxf>
      <fill>
        <patternFill patternType="solid">
          <fgColor rgb="FFD9EFE4"/>
          <bgColor rgb="FF000000"/>
        </patternFill>
      </fill>
    </dxf>
    <dxf>
      <fill>
        <patternFill patternType="solid">
          <fgColor rgb="FFF1F9F5"/>
          <bgColor rgb="FF000000"/>
        </patternFill>
      </fill>
    </dxf>
    <dxf>
      <fill>
        <patternFill patternType="solid">
          <fgColor rgb="FFF5FBF8"/>
          <bgColor rgb="FF000000"/>
        </patternFill>
      </fill>
    </dxf>
    <dxf>
      <fill>
        <patternFill patternType="solid">
          <fgColor rgb="FFFBFDFC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5A6B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A4C2F4"/>
      <rgbColor rgb="FFFF99CC"/>
      <rgbColor rgb="FFCC99FF"/>
      <rgbColor rgb="FFE6B8AF"/>
      <rgbColor rgb="FF3366FF"/>
      <rgbColor rgb="FF33CCCC"/>
      <rgbColor rgb="FF99CC00"/>
      <rgbColor rgb="FFFFCC00"/>
      <rgbColor rgb="FFFF9900"/>
      <rgbColor rgb="FFFF6600"/>
      <rgbColor rgb="FF666699"/>
      <rgbColor rgb="FF93C47D"/>
      <rgbColor rgb="FF003366"/>
      <rgbColor rgb="FF339966"/>
      <rgbColor rgb="FF003300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world-masters-athletics.org/wp-content/uploads/2023/02/2023-WMA-Appendix-B.pdf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world-masters-athletics.org/wp-content/uploads/2023/02/2023-WMA-Appendix-B.pdf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orld-masters-athletics.org/wp-content/uploads/2023/02/2023-WMA-Appendix-B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6" activeCellId="0" sqref="I36"/>
    </sheetView>
  </sheetViews>
  <sheetFormatPr defaultColWidth="8.6796875" defaultRowHeight="15.75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1" width="13.24"/>
    <col collapsed="false" customWidth="true" hidden="false" outlineLevel="0" max="3" min="3" style="1" width="6.52"/>
    <col collapsed="false" customWidth="true" hidden="false" outlineLevel="0" max="4" min="4" style="1" width="23.62"/>
    <col collapsed="false" customWidth="true" hidden="false" outlineLevel="0" max="5" min="5" style="1" width="16"/>
    <col collapsed="false" customWidth="true" hidden="false" outlineLevel="0" max="6" min="6" style="1" width="7.25"/>
    <col collapsed="false" customWidth="true" hidden="false" outlineLevel="0" max="7" min="7" style="1" width="18.88"/>
    <col collapsed="false" customWidth="true" hidden="false" outlineLevel="0" max="8" min="8" style="1" width="11.12"/>
    <col collapsed="false" customWidth="true" hidden="false" outlineLevel="0" max="9" min="9" style="1" width="17.13"/>
    <col collapsed="false" customWidth="true" hidden="true" outlineLevel="0" max="13" min="10" style="1" width="11.53"/>
    <col collapsed="false" customWidth="true" hidden="false" outlineLevel="0" max="1025" min="14" style="1" width="12.63"/>
  </cols>
  <sheetData>
    <row r="1" customFormat="false" ht="64.9" hidden="false" customHeight="false" outlineLevel="0" collapsed="false">
      <c r="A1" s="2"/>
      <c r="B1" s="2"/>
      <c r="C1" s="2"/>
      <c r="D1" s="2"/>
      <c r="E1" s="3"/>
      <c r="F1" s="2"/>
      <c r="G1" s="4" t="s">
        <v>0</v>
      </c>
      <c r="H1" s="2"/>
      <c r="I1" s="5"/>
      <c r="J1" s="3"/>
      <c r="K1" s="2"/>
      <c r="L1" s="2"/>
      <c r="M1" s="2"/>
    </row>
    <row r="2" customFormat="false" ht="64.9" hidden="false" customHeight="false" outlineLevel="0" collapsed="false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8" t="s">
        <v>9</v>
      </c>
      <c r="J2" s="7" t="s">
        <v>10</v>
      </c>
      <c r="K2" s="6" t="s">
        <v>11</v>
      </c>
      <c r="L2" s="6" t="s">
        <v>12</v>
      </c>
      <c r="M2" s="6" t="s">
        <v>13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customFormat="false" ht="15.75" hidden="false" customHeight="false" outlineLevel="0" collapsed="false">
      <c r="A3" s="9" t="n">
        <v>1</v>
      </c>
      <c r="B3" s="10" t="n">
        <v>44</v>
      </c>
      <c r="C3" s="10" t="n">
        <v>2</v>
      </c>
      <c r="D3" s="10" t="s">
        <v>14</v>
      </c>
      <c r="E3" s="10" t="s">
        <v>15</v>
      </c>
      <c r="F3" s="10" t="n">
        <v>53</v>
      </c>
      <c r="G3" s="11" t="n">
        <v>1009.5</v>
      </c>
      <c r="H3" s="10" t="n">
        <f aca="true">IF((ISBLANK(D3)),"",IF(F3&gt;=30,INDIRECT(ADDRESS((MATCH(F3,Mens!$A$1:$A$84,0)+0),10,,,"Mens")),1))</f>
        <v>0.8676</v>
      </c>
      <c r="I3" s="12" t="n">
        <f aca="false">IF(ISBLANK(G3),"",INT(L3/60)*100+L3-INT(L3/60)*60)</f>
        <v>848.802</v>
      </c>
      <c r="J3" s="11" t="n">
        <v>300</v>
      </c>
      <c r="K3" s="11" t="n">
        <f aca="false">INT(M3/60)*100+M3-INT(M3/60)*60</f>
        <v>236.168</v>
      </c>
      <c r="L3" s="10" t="n">
        <f aca="false">ROUND((INT(G3/100)*60+(G3-INT(G3/100)*100))*H3,3)</f>
        <v>528.802</v>
      </c>
      <c r="M3" s="10" t="n">
        <f aca="false">IF(ISBLANK(J3),"",ROUND((INT(J3/100)*60+(J3-INT(J3/100)*100))*H3,3))</f>
        <v>156.168</v>
      </c>
    </row>
    <row r="4" customFormat="false" ht="15.75" hidden="false" customHeight="false" outlineLevel="0" collapsed="false">
      <c r="A4" s="9" t="n">
        <v>2</v>
      </c>
      <c r="B4" s="10" t="n">
        <v>38</v>
      </c>
      <c r="C4" s="10" t="n">
        <v>2</v>
      </c>
      <c r="D4" s="10" t="s">
        <v>16</v>
      </c>
      <c r="E4" s="10" t="s">
        <v>15</v>
      </c>
      <c r="F4" s="10" t="n">
        <v>49</v>
      </c>
      <c r="G4" s="11" t="n">
        <v>955.5</v>
      </c>
      <c r="H4" s="10" t="n">
        <f aca="true">IF((ISBLANK(D4)),"",IF(F4&gt;=30,INDIRECT(ADDRESS((MATCH(F4,Mens!$A$1:$A$84,0)+0),10,,,"Mens")),1))</f>
        <v>0.8976</v>
      </c>
      <c r="I4" s="12" t="n">
        <f aca="false">IF(ISBLANK(G4),"",INT(L4/60)*100+L4-INT(L4/60)*60)</f>
        <v>854.521</v>
      </c>
      <c r="J4" s="11" t="n">
        <v>255</v>
      </c>
      <c r="K4" s="11" t="n">
        <f aca="false">INT(M4/60)*100+M4-INT(M4/60)*60</f>
        <v>237.08</v>
      </c>
      <c r="L4" s="10" t="n">
        <f aca="false">ROUND((INT(G4/100)*60+(G4-INT(G4/100)*100))*H4,3)</f>
        <v>534.521</v>
      </c>
      <c r="M4" s="10" t="n">
        <f aca="false">IF(ISBLANK(J4),"",ROUND((INT(J4/100)*60+(J4-INT(J4/100)*100))*H4,3))</f>
        <v>157.08</v>
      </c>
    </row>
    <row r="5" customFormat="false" ht="15.75" hidden="false" customHeight="false" outlineLevel="0" collapsed="false">
      <c r="A5" s="9" t="n">
        <v>3</v>
      </c>
      <c r="B5" s="10" t="n">
        <v>37</v>
      </c>
      <c r="C5" s="10" t="n">
        <v>2</v>
      </c>
      <c r="D5" s="10" t="s">
        <v>17</v>
      </c>
      <c r="E5" s="10" t="s">
        <v>15</v>
      </c>
      <c r="F5" s="10" t="n">
        <v>43</v>
      </c>
      <c r="G5" s="11" t="n">
        <v>944.7</v>
      </c>
      <c r="H5" s="10" t="n">
        <f aca="true">IF((ISBLANK(D5)),"",IF(F5&gt;=30,INDIRECT(ADDRESS((MATCH(F5,Mens!$A$1:$A$84,0)+0),10,,,"Mens")),1))</f>
        <v>0.9419</v>
      </c>
      <c r="I5" s="12" t="n">
        <f aca="false">IF(ISBLANK(G5),"",INT(L5/60)*100+L5-INT(L5/60)*60)</f>
        <v>910.729</v>
      </c>
      <c r="J5" s="11" t="n">
        <v>255</v>
      </c>
      <c r="K5" s="11" t="n">
        <f aca="false">INT(M5/60)*100+M5-INT(M5/60)*60</f>
        <v>244.833</v>
      </c>
      <c r="L5" s="10" t="n">
        <f aca="false">ROUND((INT(G5/100)*60+(G5-INT(G5/100)*100))*H5,3)</f>
        <v>550.729</v>
      </c>
      <c r="M5" s="10" t="n">
        <f aca="false">IF(ISBLANK(J5),"",ROUND((INT(J5/100)*60+(J5-INT(J5/100)*100))*H5,3))</f>
        <v>164.833</v>
      </c>
    </row>
    <row r="6" customFormat="false" ht="15.75" hidden="false" customHeight="false" outlineLevel="0" collapsed="false">
      <c r="A6" s="9" t="n">
        <v>4</v>
      </c>
      <c r="B6" s="10" t="n">
        <v>33</v>
      </c>
      <c r="C6" s="10" t="n">
        <v>2</v>
      </c>
      <c r="D6" s="10" t="s">
        <v>18</v>
      </c>
      <c r="E6" s="10" t="s">
        <v>15</v>
      </c>
      <c r="F6" s="10" t="n">
        <v>26</v>
      </c>
      <c r="G6" s="11" t="n">
        <v>913.6</v>
      </c>
      <c r="H6" s="10" t="n">
        <f aca="true">IF((ISBLANK(D6)),"",IF(F6&gt;=30,INDIRECT(ADDRESS((MATCH(F6,Mens!$A$1:$A$84,0)+0),10,,,"Mens")),1))</f>
        <v>1</v>
      </c>
      <c r="I6" s="12" t="n">
        <f aca="false">IF(ISBLANK(G6),"",INT(L6/60)*100+L6-INT(L6/60)*60)</f>
        <v>913.6</v>
      </c>
      <c r="J6" s="11" t="n">
        <v>309</v>
      </c>
      <c r="K6" s="11" t="n">
        <f aca="false">INT(M6/60)*100+M6-INT(M6/60)*60</f>
        <v>309</v>
      </c>
      <c r="L6" s="10" t="n">
        <f aca="false">ROUND((INT(G6/100)*60+(G6-INT(G6/100)*100))*H6,3)</f>
        <v>553.6</v>
      </c>
      <c r="M6" s="10" t="n">
        <f aca="false">IF(ISBLANK(J6),"",ROUND((INT(J6/100)*60+(J6-INT(J6/100)*100))*H6,3))</f>
        <v>189</v>
      </c>
    </row>
    <row r="7" customFormat="false" ht="15.75" hidden="false" customHeight="false" outlineLevel="0" collapsed="false">
      <c r="A7" s="9" t="n">
        <v>5</v>
      </c>
      <c r="B7" s="10" t="n">
        <v>36</v>
      </c>
      <c r="C7" s="10" t="n">
        <v>2</v>
      </c>
      <c r="D7" s="10" t="s">
        <v>19</v>
      </c>
      <c r="E7" s="10" t="s">
        <v>15</v>
      </c>
      <c r="F7" s="10" t="n">
        <v>51</v>
      </c>
      <c r="G7" s="11" t="n">
        <v>1028.8</v>
      </c>
      <c r="H7" s="10" t="n">
        <f aca="true">IF((ISBLANK(D7)),"",IF(F7&gt;=30,INDIRECT(ADDRESS((MATCH(F7,Mens!$A$1:$A$84,0)+0),10,,,"Mens")),1))</f>
        <v>0.8827</v>
      </c>
      <c r="I7" s="12" t="n">
        <f aca="false">IF(ISBLANK(G7),"",INT(L7/60)*100+L7-INT(L7/60)*60)</f>
        <v>915.042</v>
      </c>
      <c r="J7" s="11" t="n">
        <v>330</v>
      </c>
      <c r="K7" s="11" t="n">
        <f aca="false">INT(M7/60)*100+M7-INT(M7/60)*60</f>
        <v>305.367</v>
      </c>
      <c r="L7" s="10" t="n">
        <f aca="false">ROUND((INT(G7/100)*60+(G7-INT(G7/100)*100))*H7,3)</f>
        <v>555.042</v>
      </c>
      <c r="M7" s="10" t="n">
        <f aca="false">IF(ISBLANK(J7),"",ROUND((INT(J7/100)*60+(J7-INT(J7/100)*100))*H7,3))</f>
        <v>185.367</v>
      </c>
    </row>
    <row r="8" customFormat="false" ht="15.75" hidden="false" customHeight="false" outlineLevel="0" collapsed="false">
      <c r="A8" s="9" t="n">
        <v>6</v>
      </c>
      <c r="B8" s="10" t="n">
        <v>31</v>
      </c>
      <c r="C8" s="10" t="n">
        <v>2</v>
      </c>
      <c r="D8" s="10" t="s">
        <v>20</v>
      </c>
      <c r="E8" s="10" t="s">
        <v>15</v>
      </c>
      <c r="F8" s="10" t="n">
        <v>29</v>
      </c>
      <c r="G8" s="11" t="n">
        <v>916.5</v>
      </c>
      <c r="H8" s="10" t="n">
        <f aca="true">IF((ISBLANK(D8)),"",IF(F8&gt;=30,INDIRECT(ADDRESS((MATCH(F8,Mens!$A$1:$A$84,0)+0),10,,,"Mens")),1))</f>
        <v>1</v>
      </c>
      <c r="I8" s="12" t="n">
        <f aca="false">IF(ISBLANK(G8),"",INT(L8/60)*100+L8-INT(L8/60)*60)</f>
        <v>916.5</v>
      </c>
      <c r="J8" s="11" t="n">
        <v>245</v>
      </c>
      <c r="K8" s="11" t="n">
        <f aca="false">INT(M8/60)*100+M8-INT(M8/60)*60</f>
        <v>245</v>
      </c>
      <c r="L8" s="10" t="n">
        <f aca="false">ROUND((INT(G8/100)*60+(G8-INT(G8/100)*100))*H8,3)</f>
        <v>556.5</v>
      </c>
      <c r="M8" s="10" t="n">
        <f aca="false">IF(ISBLANK(J8),"",ROUND((INT(J8/100)*60+(J8-INT(J8/100)*100))*H8,3))</f>
        <v>165</v>
      </c>
    </row>
    <row r="9" customFormat="false" ht="15.75" hidden="false" customHeight="false" outlineLevel="0" collapsed="false">
      <c r="A9" s="9" t="n">
        <v>7</v>
      </c>
      <c r="B9" s="10" t="n">
        <v>28</v>
      </c>
      <c r="C9" s="10" t="n">
        <v>2</v>
      </c>
      <c r="D9" s="10" t="s">
        <v>21</v>
      </c>
      <c r="E9" s="10" t="s">
        <v>15</v>
      </c>
      <c r="F9" s="10" t="n">
        <v>22</v>
      </c>
      <c r="G9" s="11" t="n">
        <v>920.8</v>
      </c>
      <c r="H9" s="10" t="n">
        <f aca="true">IF((ISBLANK(D9)),"",IF(F9&gt;=30,INDIRECT(ADDRESS((MATCH(F9,Mens!$A$1:$A$84,0)+0),10,,,"Mens")),1))</f>
        <v>1</v>
      </c>
      <c r="I9" s="12" t="n">
        <f aca="false">IF(ISBLANK(G9),"",INT(L9/60)*100+L9-INT(L9/60)*60)</f>
        <v>920.8</v>
      </c>
      <c r="J9" s="11" t="n">
        <v>245</v>
      </c>
      <c r="K9" s="11" t="n">
        <f aca="false">INT(M9/60)*100+M9-INT(M9/60)*60</f>
        <v>245</v>
      </c>
      <c r="L9" s="10" t="n">
        <f aca="false">ROUND((INT(G9/100)*60+(G9-INT(G9/100)*100))*H9,3)</f>
        <v>560.8</v>
      </c>
      <c r="M9" s="10" t="n">
        <f aca="false">IF(ISBLANK(J9),"",ROUND((INT(J9/100)*60+(J9-INT(J9/100)*100))*H9,3))</f>
        <v>165</v>
      </c>
    </row>
    <row r="10" customFormat="false" ht="15.75" hidden="false" customHeight="false" outlineLevel="0" collapsed="false">
      <c r="A10" s="9" t="n">
        <v>8</v>
      </c>
      <c r="B10" s="10" t="n">
        <v>29</v>
      </c>
      <c r="C10" s="10" t="n">
        <v>2</v>
      </c>
      <c r="D10" s="10" t="s">
        <v>22</v>
      </c>
      <c r="E10" s="10" t="s">
        <v>15</v>
      </c>
      <c r="F10" s="10" t="n">
        <v>17</v>
      </c>
      <c r="G10" s="11" t="n">
        <v>927.2</v>
      </c>
      <c r="H10" s="10" t="n">
        <f aca="true">IF((ISBLANK(D10)),"",IF(F10&gt;=30,INDIRECT(ADDRESS((MATCH(F10,Mens!$A$1:$A$84,0)+0),10,,,"Mens")),1))</f>
        <v>1</v>
      </c>
      <c r="I10" s="12" t="n">
        <f aca="false">IF(ISBLANK(G10),"",INT(L10/60)*100+L10-INT(L10/60)*60)</f>
        <v>927.2</v>
      </c>
      <c r="J10" s="11" t="n">
        <v>310</v>
      </c>
      <c r="K10" s="11" t="n">
        <f aca="false">INT(M10/60)*100+M10-INT(M10/60)*60</f>
        <v>310</v>
      </c>
      <c r="L10" s="10" t="n">
        <f aca="false">ROUND((INT(G10/100)*60+(G10-INT(G10/100)*100))*H10,3)</f>
        <v>567.2</v>
      </c>
      <c r="M10" s="10" t="n">
        <f aca="false">IF(ISBLANK(J10),"",ROUND((INT(J10/100)*60+(J10-INT(J10/100)*100))*H10,3))</f>
        <v>190</v>
      </c>
    </row>
    <row r="11" customFormat="false" ht="15.75" hidden="false" customHeight="false" outlineLevel="0" collapsed="false">
      <c r="A11" s="9" t="n">
        <v>9</v>
      </c>
      <c r="B11" s="10" t="n">
        <v>32</v>
      </c>
      <c r="C11" s="10" t="n">
        <v>2</v>
      </c>
      <c r="D11" s="10" t="s">
        <v>23</v>
      </c>
      <c r="E11" s="10" t="s">
        <v>15</v>
      </c>
      <c r="F11" s="10" t="n">
        <v>40</v>
      </c>
      <c r="G11" s="11" t="n">
        <v>952.8</v>
      </c>
      <c r="H11" s="10" t="n">
        <f aca="true">IF((ISBLANK(D11)),"",IF(F11&gt;=30,INDIRECT(ADDRESS((MATCH(F11,Mens!$A$1:$A$84,0)+0),10,,,"Mens")),1))</f>
        <v>0.9636</v>
      </c>
      <c r="I11" s="12" t="n">
        <f aca="false">IF(ISBLANK(G11),"",INT(L11/60)*100+L11-INT(L11/60)*60)</f>
        <v>931.222</v>
      </c>
      <c r="J11" s="11" t="n">
        <v>250</v>
      </c>
      <c r="K11" s="11" t="n">
        <f aca="false">INT(M11/60)*100+M11-INT(M11/60)*60</f>
        <v>243.812</v>
      </c>
      <c r="L11" s="10" t="n">
        <f aca="false">ROUND((INT(G11/100)*60+(G11-INT(G11/100)*100))*H11,3)</f>
        <v>571.222</v>
      </c>
      <c r="M11" s="10" t="n">
        <f aca="false">IF(ISBLANK(J11),"",ROUND((INT(J11/100)*60+(J11-INT(J11/100)*100))*H11,3))</f>
        <v>163.812</v>
      </c>
    </row>
    <row r="12" customFormat="false" ht="15.75" hidden="false" customHeight="false" outlineLevel="0" collapsed="false">
      <c r="A12" s="9" t="n">
        <v>10</v>
      </c>
      <c r="B12" s="10" t="n">
        <v>30</v>
      </c>
      <c r="C12" s="10" t="n">
        <v>2</v>
      </c>
      <c r="D12" s="10" t="s">
        <v>24</v>
      </c>
      <c r="E12" s="10" t="s">
        <v>15</v>
      </c>
      <c r="F12" s="10" t="n">
        <v>32</v>
      </c>
      <c r="G12" s="11" t="n">
        <v>932.1</v>
      </c>
      <c r="H12" s="10" t="n">
        <f aca="true">IF((ISBLANK(D12)),"",IF(F12&gt;=30,INDIRECT(ADDRESS((MATCH(F12,Mens!$A$1:$A$84,0)+0),10,,,"Mens")),1))</f>
        <v>1</v>
      </c>
      <c r="I12" s="12" t="n">
        <f aca="false">IF(ISBLANK(G12),"",INT(L12/60)*100+L12-INT(L12/60)*60)</f>
        <v>932.1</v>
      </c>
      <c r="J12" s="11" t="n">
        <v>245</v>
      </c>
      <c r="K12" s="11" t="n">
        <f aca="false">INT(M12/60)*100+M12-INT(M12/60)*60</f>
        <v>245</v>
      </c>
      <c r="L12" s="10" t="n">
        <f aca="false">ROUND((INT(G12/100)*60+(G12-INT(G12/100)*100))*H12,3)</f>
        <v>572.1</v>
      </c>
      <c r="M12" s="10" t="n">
        <f aca="false">IF(ISBLANK(J12),"",ROUND((INT(J12/100)*60+(J12-INT(J12/100)*100))*H12,3))</f>
        <v>165</v>
      </c>
    </row>
    <row r="13" customFormat="false" ht="15.75" hidden="false" customHeight="false" outlineLevel="0" collapsed="false">
      <c r="A13" s="9" t="n">
        <v>11</v>
      </c>
      <c r="B13" s="10" t="n">
        <v>34</v>
      </c>
      <c r="C13" s="10" t="n">
        <v>2</v>
      </c>
      <c r="D13" s="10" t="s">
        <v>25</v>
      </c>
      <c r="E13" s="10" t="s">
        <v>15</v>
      </c>
      <c r="F13" s="10" t="n">
        <v>39</v>
      </c>
      <c r="G13" s="11" t="n">
        <v>955.2</v>
      </c>
      <c r="H13" s="10" t="n">
        <f aca="true">IF((ISBLANK(D13)),"",IF(F13&gt;=30,INDIRECT(ADDRESS((MATCH(F13,Mens!$A$1:$A$84,0)+0),10,,,"Mens")),1))</f>
        <v>0.9708</v>
      </c>
      <c r="I13" s="12" t="n">
        <f aca="false">IF(ISBLANK(G13),"",INT(L13/60)*100+L13-INT(L13/60)*60)</f>
        <v>937.82</v>
      </c>
      <c r="J13" s="11" t="n">
        <v>320</v>
      </c>
      <c r="K13" s="11" t="n">
        <f aca="false">INT(M13/60)*100+M13-INT(M13/60)*60</f>
        <v>314.16</v>
      </c>
      <c r="L13" s="10" t="n">
        <f aca="false">ROUND((INT(G13/100)*60+(G13-INT(G13/100)*100))*H13,3)</f>
        <v>577.82</v>
      </c>
      <c r="M13" s="10" t="n">
        <f aca="false">IF(ISBLANK(J13),"",ROUND((INT(J13/100)*60+(J13-INT(J13/100)*100))*H13,3))</f>
        <v>194.16</v>
      </c>
    </row>
    <row r="14" customFormat="false" ht="15.75" hidden="false" customHeight="false" outlineLevel="0" collapsed="false">
      <c r="A14" s="9" t="n">
        <v>12</v>
      </c>
      <c r="B14" s="10" t="n">
        <v>42</v>
      </c>
      <c r="C14" s="10" t="n">
        <v>2</v>
      </c>
      <c r="D14" s="10" t="s">
        <v>26</v>
      </c>
      <c r="E14" s="10" t="s">
        <v>15</v>
      </c>
      <c r="F14" s="10" t="n">
        <v>35</v>
      </c>
      <c r="G14" s="11" t="n">
        <v>949.2</v>
      </c>
      <c r="H14" s="10" t="n">
        <f aca="true">IF((ISBLANK(D14)),"",IF(F14&gt;=30,INDIRECT(ADDRESS((MATCH(F14,Mens!$A$1:$A$84,0)+0),10,,,"Mens")),1))</f>
        <v>0.9993</v>
      </c>
      <c r="I14" s="12" t="n">
        <f aca="false">IF(ISBLANK(G14),"",INT(L14/60)*100+L14-INT(L14/60)*60)</f>
        <v>948.788</v>
      </c>
      <c r="J14" s="11" t="n">
        <v>255</v>
      </c>
      <c r="K14" s="11" t="n">
        <f aca="false">INT(M14/60)*100+M14-INT(M14/60)*60</f>
        <v>254.878</v>
      </c>
      <c r="L14" s="10" t="n">
        <f aca="false">ROUND((INT(G14/100)*60+(G14-INT(G14/100)*100))*H14,3)</f>
        <v>588.788</v>
      </c>
      <c r="M14" s="10" t="n">
        <f aca="false">IF(ISBLANK(J14),"",ROUND((INT(J14/100)*60+(J14-INT(J14/100)*100))*H14,3))</f>
        <v>174.878</v>
      </c>
    </row>
    <row r="15" customFormat="false" ht="15.75" hidden="false" customHeight="false" outlineLevel="0" collapsed="false">
      <c r="A15" s="13" t="n">
        <v>1</v>
      </c>
      <c r="B15" s="10" t="n">
        <v>13</v>
      </c>
      <c r="C15" s="10" t="n">
        <v>1</v>
      </c>
      <c r="D15" s="10" t="s">
        <v>27</v>
      </c>
      <c r="E15" s="10" t="s">
        <v>28</v>
      </c>
      <c r="F15" s="10" t="n">
        <v>42</v>
      </c>
      <c r="G15" s="11" t="n">
        <v>1016.3</v>
      </c>
      <c r="H15" s="10" t="n">
        <f aca="true">IF((ISBLANK(D15)),"",IF(F15&gt;=30,INDIRECT(ADDRESS((MATCH(F15,Womens!$A$1:$A$84,0)+0),10,,,"Womens")),1))</f>
        <v>0.9603</v>
      </c>
      <c r="I15" s="12" t="n">
        <f aca="false">IF(ISBLANK(G15),"",INT(L15/60)*100+L15-INT(L15/60)*60)</f>
        <v>951.833</v>
      </c>
      <c r="J15" s="11" t="n">
        <v>235</v>
      </c>
      <c r="K15" s="11" t="n">
        <f aca="false">INT(M15/60)*100+M15-INT(M15/60)*60</f>
        <v>228.847</v>
      </c>
      <c r="L15" s="10" t="n">
        <f aca="false">ROUND((INT(G15/100)*60+(G15-INT(G15/100)*100))*H15,3)</f>
        <v>591.833</v>
      </c>
      <c r="M15" s="10" t="n">
        <f aca="false">IF(ISBLANK(J15),"",ROUND((INT(J15/100)*60+(J15-INT(J15/100)*100))*H15,3))</f>
        <v>148.847</v>
      </c>
    </row>
    <row r="16" customFormat="false" ht="15.75" hidden="false" customHeight="false" outlineLevel="0" collapsed="false">
      <c r="A16" s="9" t="n">
        <v>13</v>
      </c>
      <c r="B16" s="10" t="n">
        <v>43</v>
      </c>
      <c r="C16" s="10" t="n">
        <v>2</v>
      </c>
      <c r="D16" s="10" t="s">
        <v>29</v>
      </c>
      <c r="E16" s="10" t="s">
        <v>15</v>
      </c>
      <c r="F16" s="10" t="n">
        <v>36</v>
      </c>
      <c r="G16" s="11" t="n">
        <v>1007.2</v>
      </c>
      <c r="H16" s="10" t="n">
        <f aca="true">IF((ISBLANK(D16)),"",IF(F16&gt;=30,INDIRECT(ADDRESS((MATCH(F16,Mens!$A$1:$A$84,0)+0),10,,,"Mens")),1))</f>
        <v>0.9922</v>
      </c>
      <c r="I16" s="12" t="n">
        <f aca="false">IF(ISBLANK(G16),"",INT(L16/60)*100+L16-INT(L16/60)*60)</f>
        <v>1002.464</v>
      </c>
      <c r="J16" s="11" t="n">
        <v>310</v>
      </c>
      <c r="K16" s="11" t="n">
        <f aca="false">INT(M16/60)*100+M16-INT(M16/60)*60</f>
        <v>308.518</v>
      </c>
      <c r="L16" s="10" t="n">
        <f aca="false">ROUND((INT(G16/100)*60+(G16-INT(G16/100)*100))*H16,3)</f>
        <v>602.464</v>
      </c>
      <c r="M16" s="10" t="n">
        <f aca="false">IF(ISBLANK(J16),"",ROUND((INT(J16/100)*60+(J16-INT(J16/100)*100))*H16,3))</f>
        <v>188.518</v>
      </c>
    </row>
    <row r="17" customFormat="false" ht="15.75" hidden="false" customHeight="false" outlineLevel="0" collapsed="false">
      <c r="A17" s="13" t="n">
        <v>2</v>
      </c>
      <c r="B17" s="10" t="n">
        <v>14</v>
      </c>
      <c r="C17" s="10" t="n">
        <v>1</v>
      </c>
      <c r="D17" s="10" t="s">
        <v>30</v>
      </c>
      <c r="E17" s="10" t="s">
        <v>28</v>
      </c>
      <c r="F17" s="10" t="n">
        <v>26</v>
      </c>
      <c r="G17" s="11" t="n">
        <v>1014.7</v>
      </c>
      <c r="H17" s="10" t="n">
        <f aca="true">IF((ISBLANK(D17)),"",IF(F17&gt;=30,INDIRECT(ADDRESS((MATCH(F17,Womens!$A$1:$A$84,0)+0),10,,,"Womens")),1))</f>
        <v>1</v>
      </c>
      <c r="I17" s="12" t="n">
        <f aca="false">IF(ISBLANK(G17),"",INT(L17/60)*100+L17-INT(L17/60)*60)</f>
        <v>1014.7</v>
      </c>
      <c r="J17" s="11" t="n">
        <v>235</v>
      </c>
      <c r="K17" s="11" t="n">
        <f aca="false">INT(M17/60)*100+M17-INT(M17/60)*60</f>
        <v>235</v>
      </c>
      <c r="L17" s="10" t="n">
        <f aca="false">ROUND((INT(G17/100)*60+(G17-INT(G17/100)*100))*H17,3)</f>
        <v>614.7</v>
      </c>
      <c r="M17" s="10" t="n">
        <f aca="false">IF(ISBLANK(J17),"",ROUND((INT(J17/100)*60+(J17-INT(J17/100)*100))*H17,3))</f>
        <v>155</v>
      </c>
    </row>
    <row r="18" customFormat="false" ht="15.75" hidden="false" customHeight="false" outlineLevel="0" collapsed="false">
      <c r="A18" s="9" t="n">
        <v>14</v>
      </c>
      <c r="B18" s="10" t="n">
        <v>40</v>
      </c>
      <c r="C18" s="10" t="n">
        <v>2</v>
      </c>
      <c r="D18" s="10" t="s">
        <v>31</v>
      </c>
      <c r="E18" s="10" t="s">
        <v>15</v>
      </c>
      <c r="F18" s="10" t="n">
        <v>37</v>
      </c>
      <c r="G18" s="11" t="n">
        <v>1026.5</v>
      </c>
      <c r="H18" s="10" t="n">
        <f aca="true">IF((ISBLANK(D18)),"",IF(F18&gt;=30,INDIRECT(ADDRESS((MATCH(F18,Mens!$A$1:$A$84,0)+0),10,,,"Mens")),1))</f>
        <v>0.9851</v>
      </c>
      <c r="I18" s="12" t="n">
        <f aca="false">IF(ISBLANK(G18),"",INT(L18/60)*100+L18-INT(L18/60)*60)</f>
        <v>1017.165</v>
      </c>
      <c r="J18" s="11" t="n">
        <v>300</v>
      </c>
      <c r="K18" s="11" t="n">
        <f aca="false">INT(M18/60)*100+M18-INT(M18/60)*60</f>
        <v>257.318</v>
      </c>
      <c r="L18" s="10" t="n">
        <f aca="false">ROUND((INT(G18/100)*60+(G18-INT(G18/100)*100))*H18,3)</f>
        <v>617.165</v>
      </c>
      <c r="M18" s="10" t="n">
        <f aca="false">IF(ISBLANK(J18),"",ROUND((INT(J18/100)*60+(J18-INT(J18/100)*100))*H18,3))</f>
        <v>177.318</v>
      </c>
    </row>
    <row r="19" customFormat="false" ht="15.75" hidden="false" customHeight="false" outlineLevel="0" collapsed="false">
      <c r="A19" s="9" t="n">
        <v>15</v>
      </c>
      <c r="B19" s="10" t="n">
        <v>39</v>
      </c>
      <c r="C19" s="10" t="n">
        <v>2</v>
      </c>
      <c r="D19" s="10" t="s">
        <v>32</v>
      </c>
      <c r="E19" s="10" t="s">
        <v>15</v>
      </c>
      <c r="F19" s="10" t="n">
        <v>37</v>
      </c>
      <c r="G19" s="11" t="n">
        <v>1033</v>
      </c>
      <c r="H19" s="10" t="n">
        <f aca="true">IF((ISBLANK(D19)),"",IF(F19&gt;=30,INDIRECT(ADDRESS((MATCH(F19,Mens!$A$1:$A$84,0)+0),10,,,"Mens")),1))</f>
        <v>0.9851</v>
      </c>
      <c r="I19" s="12" t="n">
        <f aca="false">IF(ISBLANK(G19),"",INT(L19/60)*100+L19-INT(L19/60)*60)</f>
        <v>1023.568</v>
      </c>
      <c r="J19" s="11" t="n">
        <v>258</v>
      </c>
      <c r="K19" s="11" t="n">
        <f aca="false">INT(M19/60)*100+M19-INT(M19/60)*60</f>
        <v>255.348</v>
      </c>
      <c r="L19" s="10" t="n">
        <f aca="false">ROUND((INT(G19/100)*60+(G19-INT(G19/100)*100))*H19,3)</f>
        <v>623.568</v>
      </c>
      <c r="M19" s="10" t="n">
        <f aca="false">IF(ISBLANK(J19),"",ROUND((INT(J19/100)*60+(J19-INT(J19/100)*100))*H19,3))</f>
        <v>175.348</v>
      </c>
    </row>
    <row r="20" customFormat="false" ht="15.75" hidden="false" customHeight="false" outlineLevel="0" collapsed="false">
      <c r="A20" s="9" t="n">
        <v>16</v>
      </c>
      <c r="B20" s="10" t="n">
        <v>35</v>
      </c>
      <c r="C20" s="10" t="n">
        <v>2</v>
      </c>
      <c r="D20" s="10" t="s">
        <v>33</v>
      </c>
      <c r="E20" s="10" t="s">
        <v>15</v>
      </c>
      <c r="F20" s="10" t="n">
        <v>37</v>
      </c>
      <c r="G20" s="11" t="n">
        <v>1035.5</v>
      </c>
      <c r="H20" s="10" t="n">
        <f aca="true">IF((ISBLANK(D20)),"",IF(F20&gt;=30,INDIRECT(ADDRESS((MATCH(F20,Mens!$A$1:$A$84,0)+0),10,,,"Mens")),1))</f>
        <v>0.9851</v>
      </c>
      <c r="I20" s="12" t="n">
        <f aca="false">IF(ISBLANK(G20),"",INT(L20/60)*100+L20-INT(L20/60)*60)</f>
        <v>1026.031</v>
      </c>
      <c r="J20" s="11" t="n">
        <v>254</v>
      </c>
      <c r="K20" s="11" t="n">
        <f aca="false">INT(M20/60)*100+M20-INT(M20/60)*60</f>
        <v>251.407</v>
      </c>
      <c r="L20" s="10" t="n">
        <f aca="false">ROUND((INT(G20/100)*60+(G20-INT(G20/100)*100))*H20,3)</f>
        <v>626.031</v>
      </c>
      <c r="M20" s="10" t="n">
        <f aca="false">IF(ISBLANK(J20),"",ROUND((INT(J20/100)*60+(J20-INT(J20/100)*100))*H20,3))</f>
        <v>171.407</v>
      </c>
    </row>
    <row r="21" customFormat="false" ht="15.75" hidden="false" customHeight="false" outlineLevel="0" collapsed="false">
      <c r="A21" s="9" t="n">
        <v>17</v>
      </c>
      <c r="B21" s="10" t="n">
        <v>21</v>
      </c>
      <c r="C21" s="10" t="n">
        <v>1</v>
      </c>
      <c r="D21" s="10" t="s">
        <v>34</v>
      </c>
      <c r="E21" s="10" t="s">
        <v>15</v>
      </c>
      <c r="F21" s="10" t="n">
        <v>31</v>
      </c>
      <c r="G21" s="11" t="n">
        <v>1101.8</v>
      </c>
      <c r="H21" s="10" t="n">
        <f aca="true">IF((ISBLANK(D21)),"",IF(F21&gt;=30,INDIRECT(ADDRESS((MATCH(F21,Mens!$A$1:$A$84,0)+0),10,,,"Mens")),1))</f>
        <v>1</v>
      </c>
      <c r="I21" s="12" t="n">
        <f aca="false">IF(ISBLANK(G21),"",INT(L21/60)*100+L21-INT(L21/60)*60)</f>
        <v>1101.8</v>
      </c>
      <c r="J21" s="11" t="n">
        <v>250</v>
      </c>
      <c r="K21" s="11" t="n">
        <f aca="false">INT(M21/60)*100+M21-INT(M21/60)*60</f>
        <v>250</v>
      </c>
      <c r="L21" s="10" t="n">
        <f aca="false">ROUND((INT(G21/100)*60+(G21-INT(G21/100)*100))*H21,3)</f>
        <v>661.8</v>
      </c>
      <c r="M21" s="10" t="n">
        <f aca="false">IF(ISBLANK(J21),"",ROUND((INT(J21/100)*60+(J21-INT(J21/100)*100))*H21,3))</f>
        <v>170</v>
      </c>
    </row>
    <row r="22" customFormat="false" ht="15.75" hidden="false" customHeight="false" outlineLevel="0" collapsed="false">
      <c r="A22" s="9" t="n">
        <v>18</v>
      </c>
      <c r="B22" s="10" t="n">
        <v>41</v>
      </c>
      <c r="C22" s="10" t="n">
        <v>2</v>
      </c>
      <c r="D22" s="10" t="s">
        <v>35</v>
      </c>
      <c r="E22" s="10" t="s">
        <v>15</v>
      </c>
      <c r="F22" s="10" t="n">
        <v>29</v>
      </c>
      <c r="G22" s="11" t="n">
        <v>1103.3</v>
      </c>
      <c r="H22" s="10" t="n">
        <f aca="true">IF((ISBLANK(D22)),"",IF(F22&gt;=30,INDIRECT(ADDRESS((MATCH(F22,Mens!$A$1:$A$84,0)+0),10,,,"Mens")),1))</f>
        <v>1</v>
      </c>
      <c r="I22" s="12" t="n">
        <f aca="false">IF(ISBLANK(G22),"",INT(L22/60)*100+L22-INT(L22/60)*60)</f>
        <v>1103.3</v>
      </c>
      <c r="J22" s="11" t="n">
        <v>250</v>
      </c>
      <c r="K22" s="11" t="n">
        <f aca="false">INT(M22/60)*100+M22-INT(M22/60)*60</f>
        <v>250</v>
      </c>
      <c r="L22" s="10" t="n">
        <f aca="false">ROUND((INT(G22/100)*60+(G22-INT(G22/100)*100))*H22,3)</f>
        <v>663.3</v>
      </c>
      <c r="M22" s="10" t="n">
        <f aca="false">IF(ISBLANK(J22),"",ROUND((INT(J22/100)*60+(J22-INT(J22/100)*100))*H22,3))</f>
        <v>170</v>
      </c>
    </row>
    <row r="23" customFormat="false" ht="15.75" hidden="false" customHeight="false" outlineLevel="0" collapsed="false">
      <c r="A23" s="9" t="n">
        <v>19</v>
      </c>
      <c r="B23" s="10" t="n">
        <v>19</v>
      </c>
      <c r="C23" s="10" t="n">
        <v>1</v>
      </c>
      <c r="D23" s="10" t="s">
        <v>36</v>
      </c>
      <c r="E23" s="10" t="s">
        <v>15</v>
      </c>
      <c r="F23" s="10" t="n">
        <v>26</v>
      </c>
      <c r="G23" s="11" t="n">
        <v>1105.7</v>
      </c>
      <c r="H23" s="10" t="n">
        <f aca="true">IF((ISBLANK(D23)),"",IF(F23&gt;=30,INDIRECT(ADDRESS((MATCH(F23,Mens!$A$1:$A$84,0)+0),10,,,"Mens")),1))</f>
        <v>1</v>
      </c>
      <c r="I23" s="12" t="n">
        <f aca="false">IF(ISBLANK(G23),"",INT(L23/60)*100+L23-INT(L23/60)*60)</f>
        <v>1105.7</v>
      </c>
      <c r="J23" s="11" t="n">
        <v>250</v>
      </c>
      <c r="K23" s="11" t="n">
        <f aca="false">INT(M23/60)*100+M23-INT(M23/60)*60</f>
        <v>250</v>
      </c>
      <c r="L23" s="10" t="n">
        <f aca="false">ROUND((INT(G23/100)*60+(G23-INT(G23/100)*100))*H23,3)</f>
        <v>665.7</v>
      </c>
      <c r="M23" s="10" t="n">
        <f aca="false">IF(ISBLANK(J23),"",ROUND((INT(J23/100)*60+(J23-INT(J23/100)*100))*H23,3))</f>
        <v>170</v>
      </c>
    </row>
    <row r="24" customFormat="false" ht="15.75" hidden="false" customHeight="false" outlineLevel="0" collapsed="false">
      <c r="A24" s="13" t="n">
        <v>3</v>
      </c>
      <c r="B24" s="10" t="n">
        <v>18</v>
      </c>
      <c r="C24" s="10" t="n">
        <v>1</v>
      </c>
      <c r="D24" s="10" t="s">
        <v>37</v>
      </c>
      <c r="E24" s="10" t="s">
        <v>28</v>
      </c>
      <c r="F24" s="10" t="n">
        <v>36</v>
      </c>
      <c r="G24" s="11" t="n">
        <v>1120.7</v>
      </c>
      <c r="H24" s="10" t="n">
        <f aca="true">IF((ISBLANK(D24)),"",IF(F24&gt;=30,INDIRECT(ADDRESS((MATCH(F24,Womens!$A$1:$A$84,0)+0),10,,,"Womens")),1))</f>
        <v>1</v>
      </c>
      <c r="I24" s="12" t="n">
        <f aca="false">IF(ISBLANK(G24),"",INT(L24/60)*100+L24-INT(L24/60)*60)</f>
        <v>1120.7</v>
      </c>
      <c r="J24" s="11" t="n">
        <v>320</v>
      </c>
      <c r="K24" s="11" t="n">
        <f aca="false">INT(M24/60)*100+M24-INT(M24/60)*60</f>
        <v>320</v>
      </c>
      <c r="L24" s="10" t="n">
        <f aca="false">ROUND((INT(G24/100)*60+(G24-INT(G24/100)*100))*H24,3)</f>
        <v>680.7</v>
      </c>
      <c r="M24" s="10" t="n">
        <f aca="false">IF(ISBLANK(J24),"",ROUND((INT(J24/100)*60+(J24-INT(J24/100)*100))*H24,3))</f>
        <v>200</v>
      </c>
    </row>
    <row r="25" customFormat="false" ht="15.75" hidden="false" customHeight="false" outlineLevel="0" collapsed="false">
      <c r="A25" s="9" t="n">
        <v>20</v>
      </c>
      <c r="B25" s="10" t="n">
        <v>17</v>
      </c>
      <c r="C25" s="10" t="n">
        <v>1</v>
      </c>
      <c r="D25" s="10" t="s">
        <v>38</v>
      </c>
      <c r="E25" s="10" t="s">
        <v>15</v>
      </c>
      <c r="F25" s="10" t="n">
        <v>38</v>
      </c>
      <c r="G25" s="11" t="n">
        <v>1147.3</v>
      </c>
      <c r="H25" s="10" t="n">
        <f aca="true">IF((ISBLANK(D25)),"",IF(F25&gt;=30,INDIRECT(ADDRESS((MATCH(F25,Mens!$A$1:$A$84,0)+0),10,,,"Mens")),1))</f>
        <v>0.978</v>
      </c>
      <c r="I25" s="12" t="n">
        <f aca="false">IF(ISBLANK(G25),"",INT(L25/60)*100+L25-INT(L25/60)*60)</f>
        <v>1131.739</v>
      </c>
      <c r="J25" s="11" t="n">
        <v>315</v>
      </c>
      <c r="K25" s="11" t="n">
        <f aca="false">INT(M25/60)*100+M25-INT(M25/60)*60</f>
        <v>310.71</v>
      </c>
      <c r="L25" s="10" t="n">
        <f aca="false">ROUND((INT(G25/100)*60+(G25-INT(G25/100)*100))*H25,3)</f>
        <v>691.739</v>
      </c>
      <c r="M25" s="10" t="n">
        <f aca="false">IF(ISBLANK(J25),"",ROUND((INT(J25/100)*60+(J25-INT(J25/100)*100))*H25,3))</f>
        <v>190.71</v>
      </c>
    </row>
    <row r="26" customFormat="false" ht="15.75" hidden="false" customHeight="false" outlineLevel="0" collapsed="false">
      <c r="A26" s="13" t="n">
        <v>4</v>
      </c>
      <c r="B26" s="10" t="n">
        <v>22</v>
      </c>
      <c r="C26" s="10" t="n">
        <v>1</v>
      </c>
      <c r="D26" s="10" t="s">
        <v>39</v>
      </c>
      <c r="E26" s="10" t="s">
        <v>28</v>
      </c>
      <c r="F26" s="10" t="n">
        <v>37</v>
      </c>
      <c r="G26" s="11" t="n">
        <v>1132.9</v>
      </c>
      <c r="H26" s="10" t="n">
        <f aca="true">IF((ISBLANK(D26)),"",IF(F26&gt;=30,INDIRECT(ADDRESS((MATCH(F26,Womens!$A$1:$A$84,0)+0),10,,,"Womens")),1))</f>
        <v>1</v>
      </c>
      <c r="I26" s="12" t="n">
        <f aca="false">IF(ISBLANK(G26),"",INT(L26/60)*100+L26-INT(L26/60)*60)</f>
        <v>1132.9</v>
      </c>
      <c r="J26" s="11" t="n">
        <v>300</v>
      </c>
      <c r="K26" s="11" t="n">
        <f aca="false">INT(M26/60)*100+M26-INT(M26/60)*60</f>
        <v>300</v>
      </c>
      <c r="L26" s="10" t="n">
        <f aca="false">ROUND((INT(G26/100)*60+(G26-INT(G26/100)*100))*H26,3)</f>
        <v>692.9</v>
      </c>
      <c r="M26" s="10" t="n">
        <f aca="false">IF(ISBLANK(J26),"",ROUND((INT(J26/100)*60+(J26-INT(J26/100)*100))*H26,3))</f>
        <v>180</v>
      </c>
    </row>
    <row r="27" customFormat="false" ht="15.75" hidden="false" customHeight="false" outlineLevel="0" collapsed="false">
      <c r="A27" s="13" t="n">
        <v>5</v>
      </c>
      <c r="B27" s="10" t="n">
        <v>20</v>
      </c>
      <c r="C27" s="10" t="n">
        <v>1</v>
      </c>
      <c r="D27" s="10" t="s">
        <v>40</v>
      </c>
      <c r="E27" s="10" t="s">
        <v>28</v>
      </c>
      <c r="F27" s="10" t="n">
        <v>31</v>
      </c>
      <c r="G27" s="11" t="n">
        <v>1134.7</v>
      </c>
      <c r="H27" s="10" t="n">
        <f aca="true">IF((ISBLANK(D27)),"",IF(F27&gt;=30,INDIRECT(ADDRESS((MATCH(F27,Womens!$A$1:$A$84,0)+0),10,,,"Womens")),1))</f>
        <v>1</v>
      </c>
      <c r="I27" s="12" t="n">
        <f aca="false">IF(ISBLANK(G27),"",INT(L27/60)*100+L27-INT(L27/60)*60)</f>
        <v>1134.7</v>
      </c>
      <c r="J27" s="11" t="n">
        <v>250</v>
      </c>
      <c r="K27" s="11" t="n">
        <f aca="false">INT(M27/60)*100+M27-INT(M27/60)*60</f>
        <v>250</v>
      </c>
      <c r="L27" s="10" t="n">
        <f aca="false">ROUND((INT(G27/100)*60+(G27-INT(G27/100)*100))*H27,3)</f>
        <v>694.7</v>
      </c>
      <c r="M27" s="10" t="n">
        <f aca="false">IF(ISBLANK(J27),"",ROUND((INT(J27/100)*60+(J27-INT(J27/100)*100))*H27,3))</f>
        <v>170</v>
      </c>
    </row>
    <row r="28" customFormat="false" ht="15.75" hidden="false" customHeight="false" outlineLevel="0" collapsed="false">
      <c r="A28" s="13" t="n">
        <v>6</v>
      </c>
      <c r="B28" s="10" t="n">
        <v>16</v>
      </c>
      <c r="C28" s="10" t="n">
        <v>1</v>
      </c>
      <c r="D28" s="10" t="s">
        <v>41</v>
      </c>
      <c r="E28" s="10" t="s">
        <v>28</v>
      </c>
      <c r="F28" s="10" t="n">
        <v>25</v>
      </c>
      <c r="G28" s="11" t="n">
        <v>1135.2</v>
      </c>
      <c r="H28" s="10" t="n">
        <f aca="true">IF((ISBLANK(D28)),"",IF(F28&gt;=30,INDIRECT(ADDRESS((MATCH(F28,Womens!$A$1:$A$84,0)+0),10,,,"Womens")),1))</f>
        <v>1</v>
      </c>
      <c r="I28" s="12" t="n">
        <f aca="false">IF(ISBLANK(G28),"",INT(L28/60)*100+L28-INT(L28/60)*60)</f>
        <v>1135.2</v>
      </c>
      <c r="J28" s="11" t="n">
        <v>240</v>
      </c>
      <c r="K28" s="11" t="n">
        <f aca="false">INT(M28/60)*100+M28-INT(M28/60)*60</f>
        <v>240</v>
      </c>
      <c r="L28" s="10" t="n">
        <f aca="false">ROUND((INT(G28/100)*60+(G28-INT(G28/100)*100))*H28,3)</f>
        <v>695.2</v>
      </c>
      <c r="M28" s="10" t="n">
        <f aca="false">IF(ISBLANK(J28),"",ROUND((INT(J28/100)*60+(J28-INT(J28/100)*100))*H28,3))</f>
        <v>160</v>
      </c>
    </row>
    <row r="29" customFormat="false" ht="15.75" hidden="false" customHeight="false" outlineLevel="0" collapsed="false">
      <c r="A29" s="9" t="n">
        <v>21</v>
      </c>
      <c r="B29" s="10" t="n">
        <v>23</v>
      </c>
      <c r="C29" s="10" t="n">
        <v>1</v>
      </c>
      <c r="D29" s="10" t="s">
        <v>42</v>
      </c>
      <c r="E29" s="10" t="s">
        <v>15</v>
      </c>
      <c r="F29" s="10" t="n">
        <v>28</v>
      </c>
      <c r="G29" s="11" t="n">
        <v>1137.3</v>
      </c>
      <c r="H29" s="10" t="n">
        <f aca="true">IF((ISBLANK(D29)),"",IF(F29&gt;=30,INDIRECT(ADDRESS((MATCH(F29,Mens!$A$1:$A$84,0)+0),10,,,"Mens")),1))</f>
        <v>1</v>
      </c>
      <c r="I29" s="12" t="n">
        <f aca="false">IF(ISBLANK(G29),"",INT(L29/60)*100+L29-INT(L29/60)*60)</f>
        <v>1137.3</v>
      </c>
      <c r="J29" s="11" t="n">
        <v>305</v>
      </c>
      <c r="K29" s="11" t="n">
        <f aca="false">INT(M29/60)*100+M29-INT(M29/60)*60</f>
        <v>305</v>
      </c>
      <c r="L29" s="10" t="n">
        <f aca="false">ROUND((INT(G29/100)*60+(G29-INT(G29/100)*100))*H29,3)</f>
        <v>697.3</v>
      </c>
      <c r="M29" s="10" t="n">
        <f aca="false">IF(ISBLANK(J29),"",ROUND((INT(J29/100)*60+(J29-INT(J29/100)*100))*H29,3))</f>
        <v>185</v>
      </c>
    </row>
    <row r="30" customFormat="false" ht="15.75" hidden="false" customHeight="false" outlineLevel="0" collapsed="false">
      <c r="A30" s="9" t="n">
        <v>22</v>
      </c>
      <c r="B30" s="10" t="n">
        <v>12</v>
      </c>
      <c r="C30" s="10" t="n">
        <v>1</v>
      </c>
      <c r="D30" s="10" t="s">
        <v>43</v>
      </c>
      <c r="E30" s="10" t="s">
        <v>15</v>
      </c>
      <c r="F30" s="10" t="n">
        <v>36</v>
      </c>
      <c r="G30" s="10" t="n">
        <v>1216.1</v>
      </c>
      <c r="H30" s="10" t="n">
        <f aca="true">IF((ISBLANK(D30)),"",IF(F30&gt;=30,INDIRECT(ADDRESS((MATCH(F30,Mens!$A$1:$A$84,0)+0),10,,,"Mens")),1))</f>
        <v>0.9922</v>
      </c>
      <c r="I30" s="12" t="n">
        <f aca="false">IF(ISBLANK(G30),"",INT(L30/60)*100+L30-INT(L30/60)*60)</f>
        <v>1210.358</v>
      </c>
      <c r="J30" s="11" t="n">
        <v>230</v>
      </c>
      <c r="K30" s="11" t="n">
        <f aca="false">INT(M30/60)*100+M30-INT(M30/60)*60</f>
        <v>228.83</v>
      </c>
      <c r="L30" s="10" t="n">
        <f aca="false">ROUND((INT(G30/100)*60+(G30-INT(G30/100)*100))*H30,3)</f>
        <v>730.358</v>
      </c>
      <c r="M30" s="10" t="n">
        <f aca="false">IF(ISBLANK(J30),"",ROUND((INT(J30/100)*60+(J30-INT(J30/100)*100))*H30,3))</f>
        <v>148.83</v>
      </c>
    </row>
    <row r="31" customFormat="false" ht="15.75" hidden="false" customHeight="false" outlineLevel="0" collapsed="false">
      <c r="A31" s="9" t="n">
        <v>23</v>
      </c>
      <c r="B31" s="10" t="n">
        <v>26</v>
      </c>
      <c r="C31" s="10" t="n">
        <v>1</v>
      </c>
      <c r="D31" s="10" t="s">
        <v>44</v>
      </c>
      <c r="E31" s="10" t="s">
        <v>15</v>
      </c>
      <c r="F31" s="10" t="n">
        <v>30</v>
      </c>
      <c r="G31" s="11" t="n">
        <v>1239</v>
      </c>
      <c r="H31" s="10" t="n">
        <f aca="true">IF((ISBLANK(D31)),"",IF(F31&gt;=30,INDIRECT(ADDRESS((MATCH(F31,Mens!$A$1:$A$84,0)+0),10,,,"Mens")),1))</f>
        <v>1</v>
      </c>
      <c r="I31" s="12" t="n">
        <f aca="false">IF(ISBLANK(G31),"",INT(L31/60)*100+L31-INT(L31/60)*60)</f>
        <v>1239</v>
      </c>
      <c r="J31" s="11" t="n">
        <v>250</v>
      </c>
      <c r="K31" s="11" t="n">
        <f aca="false">INT(M31/60)*100+M31-INT(M31/60)*60</f>
        <v>250</v>
      </c>
      <c r="L31" s="10" t="n">
        <f aca="false">ROUND((INT(G31/100)*60+(G31-INT(G31/100)*100))*H31,3)</f>
        <v>759</v>
      </c>
      <c r="M31" s="10" t="n">
        <f aca="false">IF(ISBLANK(J31),"",ROUND((INT(J31/100)*60+(J31-INT(J31/100)*100))*H31,3))</f>
        <v>170</v>
      </c>
    </row>
    <row r="32" customFormat="false" ht="15.75" hidden="false" customHeight="false" outlineLevel="0" collapsed="false">
      <c r="A32" s="9" t="n">
        <v>24</v>
      </c>
      <c r="B32" s="10" t="n">
        <v>25</v>
      </c>
      <c r="C32" s="10" t="n">
        <v>1</v>
      </c>
      <c r="D32" s="10" t="s">
        <v>45</v>
      </c>
      <c r="E32" s="10" t="s">
        <v>15</v>
      </c>
      <c r="F32" s="10" t="n">
        <v>25</v>
      </c>
      <c r="G32" s="11" t="n">
        <v>1429</v>
      </c>
      <c r="H32" s="10" t="n">
        <f aca="true">IF((ISBLANK(D32)),"",IF(F32&gt;=30,INDIRECT(ADDRESS((MATCH(F32,Mens!$A$1:$A$84,0)+0),10,,,"Mens")),1))</f>
        <v>1</v>
      </c>
      <c r="I32" s="12" t="n">
        <f aca="false">IF(ISBLANK(G32),"",INT(L32/60)*100+L32-INT(L32/60)*60)</f>
        <v>1429</v>
      </c>
      <c r="J32" s="11" t="n">
        <v>245</v>
      </c>
      <c r="K32" s="11" t="n">
        <f aca="false">INT(M32/60)*100+M32-INT(M32/60)*60</f>
        <v>245</v>
      </c>
      <c r="L32" s="10" t="n">
        <f aca="false">ROUND((INT(G32/100)*60+(G32-INT(G32/100)*100))*H32,3)</f>
        <v>869</v>
      </c>
      <c r="M32" s="10" t="n">
        <f aca="false">IF(ISBLANK(J32),"",ROUND((INT(J32/100)*60+(J32-INT(J32/100)*100))*H32,3))</f>
        <v>165</v>
      </c>
    </row>
    <row r="33" customFormat="false" ht="15.75" hidden="false" customHeight="false" outlineLevel="0" collapsed="false">
      <c r="B33" s="10" t="n">
        <v>15</v>
      </c>
      <c r="C33" s="10" t="n">
        <v>1</v>
      </c>
      <c r="D33" s="10" t="s">
        <v>46</v>
      </c>
      <c r="E33" s="10" t="s">
        <v>28</v>
      </c>
      <c r="F33" s="10" t="n">
        <v>36</v>
      </c>
      <c r="G33" s="11" t="s">
        <v>47</v>
      </c>
      <c r="H33" s="10" t="n">
        <f aca="true">IF((ISBLANK(D33)),"",IF(F33&gt;=30,INDIRECT(ADDRESS((MATCH(F33,Womens!$A$1:$A$84,0)+0),10,,,"Womens")),1))</f>
        <v>1</v>
      </c>
      <c r="I33" s="12" t="e">
        <f aca="false">IF(ISBLANK(G33),"",INT(L33/60)*100+L33-INT(L33/60)*60)</f>
        <v>#VALUE!</v>
      </c>
      <c r="J33" s="11" t="n">
        <v>250</v>
      </c>
      <c r="K33" s="11" t="n">
        <f aca="false">INT(M33/60)*100+M33-INT(M33/60)*60</f>
        <v>250</v>
      </c>
      <c r="L33" s="10" t="e">
        <f aca="false">ROUND((INT(G33/100)*60+(G33-INT(G33/100)*100))*H33,3)</f>
        <v>#VALUE!</v>
      </c>
      <c r="M33" s="10" t="n">
        <f aca="false">IF(ISBLANK(J33),"",ROUND((INT(J33/100)*60+(J33-INT(J33/100)*100))*H33,3))</f>
        <v>170</v>
      </c>
    </row>
    <row r="34" customFormat="false" ht="15.75" hidden="false" customHeight="false" outlineLevel="0" collapsed="false">
      <c r="B34" s="10" t="n">
        <v>24</v>
      </c>
      <c r="C34" s="10" t="n">
        <v>1</v>
      </c>
      <c r="D34" s="10" t="s">
        <v>48</v>
      </c>
      <c r="E34" s="10" t="s">
        <v>28</v>
      </c>
      <c r="F34" s="10" t="n">
        <v>44</v>
      </c>
      <c r="G34" s="11" t="s">
        <v>47</v>
      </c>
      <c r="H34" s="10" t="n">
        <f aca="true">IF((ISBLANK(D34)),"",IF(F34&gt;=30,INDIRECT(ADDRESS((MATCH(F34,Womens!$A$1:$A$84,0)+0),10,,,"Womens")),1))</f>
        <v>0.9438</v>
      </c>
      <c r="I34" s="12" t="e">
        <f aca="false">IF(ISBLANK(G34),"",INT(L34/60)*100+L34-INT(L34/60)*60)</f>
        <v>#VALUE!</v>
      </c>
      <c r="J34" s="11" t="n">
        <v>245</v>
      </c>
      <c r="K34" s="11" t="n">
        <f aca="false">INT(M34/60)*100+M34-INT(M34/60)*60</f>
        <v>235.727</v>
      </c>
      <c r="L34" s="10" t="e">
        <f aca="false">ROUND((INT(G34/100)*60+(G34-INT(G34/100)*100))*H34,3)</f>
        <v>#VALUE!</v>
      </c>
      <c r="M34" s="10" t="n">
        <f aca="false">IF(ISBLANK(J34),"",ROUND((INT(J34/100)*60+(J34-INT(J34/100)*100))*H34,3))</f>
        <v>155.727</v>
      </c>
    </row>
    <row r="35" customFormat="false" ht="15.75" hidden="false" customHeight="false" outlineLevel="0" collapsed="false">
      <c r="B35" s="10" t="n">
        <v>27</v>
      </c>
      <c r="C35" s="10" t="n">
        <v>1</v>
      </c>
      <c r="D35" s="10" t="s">
        <v>49</v>
      </c>
      <c r="E35" s="10" t="s">
        <v>28</v>
      </c>
      <c r="F35" s="10" t="n">
        <v>28</v>
      </c>
      <c r="G35" s="11" t="s">
        <v>47</v>
      </c>
      <c r="H35" s="10" t="n">
        <f aca="true">IF((ISBLANK(D35)),"",IF(F35&gt;=30,INDIRECT(ADDRESS((MATCH(F35,Womens!$A$1:$A$84,0)+0),10,,,"Womens")),1))</f>
        <v>1</v>
      </c>
      <c r="I35" s="12" t="e">
        <f aca="false">IF(ISBLANK(G35),"",INT(L35/60)*100+L35-INT(L35/60)*60)</f>
        <v>#VALUE!</v>
      </c>
      <c r="J35" s="11" t="n">
        <v>246</v>
      </c>
      <c r="K35" s="11" t="n">
        <f aca="false">INT(M35/60)*100+M35-INT(M35/60)*60</f>
        <v>246</v>
      </c>
      <c r="L35" s="10" t="e">
        <f aca="false">ROUND((INT(G35/100)*60+(G35-INT(G35/100)*100))*H35,3)</f>
        <v>#VALUE!</v>
      </c>
      <c r="M35" s="10" t="n">
        <f aca="false">IF(ISBLANK(J35),"",ROUND((INT(J35/100)*60+(J35-INT(J35/100)*100))*H35,3))</f>
        <v>166</v>
      </c>
    </row>
    <row r="36" customFormat="false" ht="13.8" hidden="false" customHeight="false" outlineLevel="0" collapsed="false">
      <c r="G36" s="11"/>
      <c r="H36" s="10"/>
      <c r="I36" s="14"/>
      <c r="J36" s="11"/>
      <c r="K36" s="11"/>
      <c r="L36" s="10"/>
      <c r="M36" s="10"/>
    </row>
    <row r="37" customFormat="false" ht="15.75" hidden="false" customHeight="false" outlineLevel="0" collapsed="false">
      <c r="G37" s="11"/>
      <c r="I37" s="11"/>
      <c r="J37" s="11" t="n">
        <v>320</v>
      </c>
      <c r="K37" s="11" t="n">
        <f aca="false">INT(M37/60)*100+M37-INT(M37/60)*60</f>
        <v>0</v>
      </c>
      <c r="L37" s="10" t="n">
        <f aca="false">ROUND((INT(G37/100)*60+(G37-INT(G37/100)*100))*H37,3)</f>
        <v>0</v>
      </c>
      <c r="M37" s="10" t="n">
        <f aca="false">IF(ISBLANK(J37),"",ROUND((INT(J37/100)*60+(J37-INT(J37/100)*100))*H37,3))</f>
        <v>0</v>
      </c>
    </row>
    <row r="38" customFormat="false" ht="15.75" hidden="false" customHeight="false" outlineLevel="0" collapsed="false">
      <c r="G38" s="11"/>
      <c r="I38" s="11"/>
      <c r="J38" s="11" t="n">
        <v>325</v>
      </c>
      <c r="K38" s="11" t="n">
        <f aca="false">INT(M38/60)*100+M38-INT(M38/60)*60</f>
        <v>0</v>
      </c>
      <c r="L38" s="10" t="n">
        <f aca="false">ROUND((INT(G38/100)*60+(G38-INT(G38/100)*100))*H38,3)</f>
        <v>0</v>
      </c>
      <c r="M38" s="10" t="n">
        <f aca="false">IF(ISBLANK(J38),"",ROUND((INT(J38/100)*60+(J38-INT(J38/100)*100))*H38,3))</f>
        <v>0</v>
      </c>
    </row>
    <row r="39" customFormat="false" ht="15.75" hidden="false" customHeight="false" outlineLevel="0" collapsed="false">
      <c r="G39" s="11"/>
      <c r="I39" s="11"/>
      <c r="J39" s="11" t="n">
        <v>305</v>
      </c>
      <c r="K39" s="11" t="n">
        <f aca="false">INT(M39/60)*100+M39-INT(M39/60)*60</f>
        <v>0</v>
      </c>
      <c r="L39" s="10" t="n">
        <f aca="false">ROUND((INT(G39/100)*60+(G39-INT(G39/100)*100))*H39,3)</f>
        <v>0</v>
      </c>
      <c r="M39" s="10" t="n">
        <f aca="false">IF(ISBLANK(J39),"",ROUND((INT(J39/100)*60+(J39-INT(J39/100)*100))*H39,3))</f>
        <v>0</v>
      </c>
    </row>
    <row r="40" customFormat="false" ht="15.75" hidden="false" customHeight="false" outlineLevel="0" collapsed="false">
      <c r="G40" s="11"/>
      <c r="I40" s="11"/>
      <c r="J40" s="11" t="n">
        <v>310</v>
      </c>
      <c r="K40" s="11" t="n">
        <f aca="false">INT(M40/60)*100+M40-INT(M40/60)*60</f>
        <v>0</v>
      </c>
      <c r="L40" s="10" t="n">
        <f aca="false">ROUND((INT(G40/100)*60+(G40-INT(G40/100)*100))*H40,3)</f>
        <v>0</v>
      </c>
      <c r="M40" s="10" t="n">
        <f aca="false">IF(ISBLANK(J40),"",ROUND((INT(J40/100)*60+(J40-INT(J40/100)*100))*H40,3))</f>
        <v>0</v>
      </c>
    </row>
    <row r="41" customFormat="false" ht="15.75" hidden="false" customHeight="false" outlineLevel="0" collapsed="false">
      <c r="G41" s="11"/>
      <c r="I41" s="11"/>
      <c r="J41" s="11" t="n">
        <v>250</v>
      </c>
      <c r="K41" s="11" t="n">
        <f aca="false">INT(M41/60)*100+M41-INT(M41/60)*60</f>
        <v>0</v>
      </c>
      <c r="L41" s="10" t="n">
        <f aca="false">ROUND((INT(G41/100)*60+(G41-INT(G41/100)*100))*H41,3)</f>
        <v>0</v>
      </c>
      <c r="M41" s="10" t="n">
        <f aca="false">IF(ISBLANK(J41),"",ROUND((INT(J41/100)*60+(J41-INT(J41/100)*100))*H41,3))</f>
        <v>0</v>
      </c>
    </row>
    <row r="42" customFormat="false" ht="15.75" hidden="false" customHeight="false" outlineLevel="0" collapsed="false">
      <c r="G42" s="11"/>
      <c r="I42" s="11"/>
      <c r="J42" s="11" t="n">
        <v>258</v>
      </c>
      <c r="K42" s="11" t="n">
        <f aca="false">INT(M42/60)*100+M42-INT(M42/60)*60</f>
        <v>0</v>
      </c>
      <c r="L42" s="10" t="n">
        <f aca="false">ROUND((INT(G42/100)*60+(G42-INT(G42/100)*100))*H42,3)</f>
        <v>0</v>
      </c>
      <c r="M42" s="10" t="n">
        <f aca="false">IF(ISBLANK(J42),"",ROUND((INT(J42/100)*60+(J42-INT(J42/100)*100))*H42,3))</f>
        <v>0</v>
      </c>
    </row>
    <row r="43" customFormat="false" ht="15.75" hidden="false" customHeight="false" outlineLevel="0" collapsed="false">
      <c r="G43" s="11"/>
      <c r="I43" s="11"/>
      <c r="J43" s="11" t="n">
        <v>300</v>
      </c>
      <c r="K43" s="11" t="n">
        <f aca="false">INT(M43/60)*100+M43-INT(M43/60)*60</f>
        <v>0</v>
      </c>
      <c r="L43" s="10" t="n">
        <f aca="false">ROUND((INT(G43/100)*60+(G43-INT(G43/100)*100))*H43,3)</f>
        <v>0</v>
      </c>
      <c r="M43" s="10" t="n">
        <f aca="false">IF(ISBLANK(J43),"",ROUND((INT(J43/100)*60+(J43-INT(J43/100)*100))*H43,3))</f>
        <v>0</v>
      </c>
    </row>
    <row r="44" customFormat="false" ht="15.75" hidden="false" customHeight="false" outlineLevel="0" collapsed="false">
      <c r="G44" s="11"/>
      <c r="I44" s="11"/>
      <c r="J44" s="11" t="n">
        <v>250</v>
      </c>
      <c r="K44" s="11" t="n">
        <f aca="false">INT(M44/60)*100+M44-INT(M44/60)*60</f>
        <v>0</v>
      </c>
      <c r="L44" s="10" t="n">
        <f aca="false">ROUND((INT(G44/100)*60+(G44-INT(G44/100)*100))*H44,3)</f>
        <v>0</v>
      </c>
      <c r="M44" s="10" t="n">
        <f aca="false">IF(ISBLANK(J44),"",ROUND((INT(J44/100)*60+(J44-INT(J44/100)*100))*H44,3))</f>
        <v>0</v>
      </c>
    </row>
    <row r="45" customFormat="false" ht="15.75" hidden="false" customHeight="false" outlineLevel="0" collapsed="false">
      <c r="G45" s="11"/>
      <c r="I45" s="11"/>
      <c r="J45" s="11" t="n">
        <v>250</v>
      </c>
      <c r="K45" s="11" t="n">
        <f aca="false">INT(M45/60)*100+M45-INT(M45/60)*60</f>
        <v>0</v>
      </c>
      <c r="L45" s="10" t="n">
        <f aca="false">ROUND((INT(G45/100)*60+(G45-INT(G45/100)*100))*H45,3)</f>
        <v>0</v>
      </c>
      <c r="M45" s="10" t="n">
        <f aca="false">IF(ISBLANK(J45),"",ROUND((INT(J45/100)*60+(J45-INT(J45/100)*100))*H45,3))</f>
        <v>0</v>
      </c>
    </row>
    <row r="46" customFormat="false" ht="13.8" hidden="false" customHeight="false" outlineLevel="0" collapsed="false">
      <c r="G46" s="11"/>
      <c r="I46" s="11"/>
      <c r="J46" s="11" t="n">
        <v>255</v>
      </c>
      <c r="K46" s="11" t="n">
        <f aca="false">INT(M46/60)*100+M46-INT(M46/60)*60</f>
        <v>0</v>
      </c>
      <c r="L46" s="10" t="n">
        <f aca="false">ROUND((INT(G46/100)*60+(G46-INT(G46/100)*100))*H46,3)</f>
        <v>0</v>
      </c>
      <c r="M46" s="10" t="n">
        <f aca="false">IF(ISBLANK(J46),"",ROUND((INT(J46/100)*60+(J46-INT(J46/100)*100))*H46,3))</f>
        <v>0</v>
      </c>
    </row>
    <row r="47" customFormat="false" ht="15.75" hidden="false" customHeight="false" outlineLevel="0" collapsed="false">
      <c r="G47" s="11"/>
      <c r="I47" s="11"/>
      <c r="J47" s="11" t="n">
        <v>230</v>
      </c>
      <c r="K47" s="11" t="n">
        <f aca="false">INT(M47/60)*100+M47-INT(M47/60)*60</f>
        <v>0</v>
      </c>
      <c r="L47" s="10" t="n">
        <f aca="false">ROUND((INT(G47/100)*60+(G47-INT(G47/100)*100))*H47,3)</f>
        <v>0</v>
      </c>
      <c r="M47" s="10" t="n">
        <f aca="false">IF(ISBLANK(J47),"",ROUND((INT(J47/100)*60+(J47-INT(J47/100)*100))*H47,3))</f>
        <v>0</v>
      </c>
    </row>
  </sheetData>
  <autoFilter ref="A2:AD47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G3" activeCellId="0" sqref="G3"/>
    </sheetView>
  </sheetViews>
  <sheetFormatPr defaultColWidth="8.6796875" defaultRowHeight="15.75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1.87"/>
    <col collapsed="false" customWidth="true" hidden="false" outlineLevel="0" max="3" min="3" style="1" width="6.51"/>
    <col collapsed="false" customWidth="true" hidden="false" outlineLevel="0" max="4" min="4" style="1" width="22.53"/>
    <col collapsed="false" customWidth="true" hidden="false" outlineLevel="0" max="5" min="5" style="1" width="3.34"/>
    <col collapsed="false" customWidth="true" hidden="false" outlineLevel="0" max="6" min="6" style="1" width="7.25"/>
    <col collapsed="false" customWidth="true" hidden="false" outlineLevel="0" max="7" min="7" style="1" width="18.88"/>
    <col collapsed="false" customWidth="true" hidden="false" outlineLevel="0" max="8" min="8" style="1" width="15.25"/>
    <col collapsed="false" customWidth="true" hidden="false" outlineLevel="0" max="9" min="9" style="1" width="18.88"/>
    <col collapsed="false" customWidth="true" hidden="true" outlineLevel="0" max="13" min="10" style="1" width="11.53"/>
    <col collapsed="false" customWidth="true" hidden="false" outlineLevel="0" max="1025" min="14" style="1" width="12.63"/>
  </cols>
  <sheetData>
    <row r="1" customFormat="false" ht="64.9" hidden="false" customHeight="false" outlineLevel="0" collapsed="false">
      <c r="A1" s="2"/>
      <c r="B1" s="2"/>
      <c r="C1" s="2"/>
      <c r="D1" s="2"/>
      <c r="E1" s="3"/>
      <c r="F1" s="2"/>
      <c r="G1" s="4" t="s">
        <v>0</v>
      </c>
      <c r="H1" s="2"/>
      <c r="I1" s="15"/>
      <c r="J1" s="3"/>
      <c r="K1" s="2"/>
      <c r="L1" s="2"/>
      <c r="M1" s="2"/>
    </row>
    <row r="2" customFormat="false" ht="64.9" hidden="false" customHeight="false" outlineLevel="0" collapsed="false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6" t="s">
        <v>6</v>
      </c>
      <c r="G2" s="16" t="s">
        <v>7</v>
      </c>
      <c r="H2" s="16" t="s">
        <v>8</v>
      </c>
      <c r="I2" s="18" t="s">
        <v>9</v>
      </c>
      <c r="J2" s="17" t="s">
        <v>10</v>
      </c>
      <c r="K2" s="16" t="s">
        <v>11</v>
      </c>
      <c r="L2" s="16" t="s">
        <v>12</v>
      </c>
      <c r="M2" s="16" t="s">
        <v>13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customFormat="false" ht="15.75" hidden="false" customHeight="false" outlineLevel="0" collapsed="false">
      <c r="A3" s="10" t="n">
        <v>1</v>
      </c>
      <c r="B3" s="10" t="n">
        <v>59</v>
      </c>
      <c r="C3" s="10" t="n">
        <v>2</v>
      </c>
      <c r="D3" s="10" t="s">
        <v>50</v>
      </c>
      <c r="E3" s="10" t="s">
        <v>28</v>
      </c>
      <c r="F3" s="10" t="n">
        <v>39</v>
      </c>
      <c r="G3" s="11" t="n">
        <v>300.8</v>
      </c>
      <c r="H3" s="10" t="n">
        <f aca="true">IF((ISBLANK(D3)),"",IF(F3&gt;=30,INDIRECT(ADDRESS((MATCH(F3,Womens!$A$1:$A$83,0)+0),7,,,"Womens")),1))</f>
        <v>0.9698</v>
      </c>
      <c r="I3" s="14" t="n">
        <f aca="false">IF(ISBLANK(G3),"",INT(L3/60)*100+L3-INT(L3/60)*60)</f>
        <v>255.34</v>
      </c>
      <c r="J3" s="11" t="n">
        <v>330</v>
      </c>
      <c r="K3" s="11" t="n">
        <f aca="false">INT(M3/60)*100+M3-INT(M3/60)*60</f>
        <v>323.658</v>
      </c>
      <c r="L3" s="10" t="n">
        <f aca="false">ROUND((INT(G3/100)*60+(G3-INT(G3/100)*100))*H3,3)</f>
        <v>175.34</v>
      </c>
      <c r="M3" s="10" t="n">
        <f aca="false">IF(ISBLANK(J3),"",ROUND((INT(J3/100)*60+(J3-INT(J3/100)*100))*H3,3))</f>
        <v>203.658</v>
      </c>
    </row>
    <row r="4" customFormat="false" ht="15.75" hidden="false" customHeight="false" outlineLevel="0" collapsed="false">
      <c r="A4" s="10" t="n">
        <v>2</v>
      </c>
      <c r="B4" s="10" t="n">
        <v>60</v>
      </c>
      <c r="C4" s="10" t="n">
        <v>2</v>
      </c>
      <c r="D4" s="10" t="s">
        <v>51</v>
      </c>
      <c r="E4" s="10" t="s">
        <v>28</v>
      </c>
      <c r="F4" s="10" t="n">
        <v>37</v>
      </c>
      <c r="G4" s="11" t="n">
        <v>300.9</v>
      </c>
      <c r="H4" s="10" t="n">
        <f aca="true">IF((ISBLANK(D4)),"",IF(F4&gt;=30,INDIRECT(ADDRESS((MATCH(F4,Womens!$A$1:$A$83,0)+0),7,,,"Womens")),1))</f>
        <v>0.9847</v>
      </c>
      <c r="I4" s="14" t="n">
        <f aca="false">IF(ISBLANK(G4),"",INT(L4/60)*100+L4-INT(L4/60)*60)</f>
        <v>258.132</v>
      </c>
      <c r="J4" s="11" t="n">
        <v>328</v>
      </c>
      <c r="K4" s="11" t="n">
        <f aca="false">INT(M4/60)*100+M4-INT(M4/60)*60</f>
        <v>324.818</v>
      </c>
      <c r="L4" s="10" t="n">
        <f aca="false">ROUND((INT(G4/100)*60+(G4-INT(G4/100)*100))*H4,3)</f>
        <v>178.132</v>
      </c>
      <c r="M4" s="10" t="n">
        <f aca="false">IF(ISBLANK(J4),"",ROUND((INT(J4/100)*60+(J4-INT(J4/100)*100))*H4,3))</f>
        <v>204.818</v>
      </c>
    </row>
    <row r="5" customFormat="false" ht="15.75" hidden="false" customHeight="false" outlineLevel="0" collapsed="false">
      <c r="A5" s="10" t="n">
        <v>3</v>
      </c>
      <c r="B5" s="10" t="n">
        <v>58</v>
      </c>
      <c r="C5" s="10" t="n">
        <v>2</v>
      </c>
      <c r="D5" s="10" t="s">
        <v>52</v>
      </c>
      <c r="E5" s="10" t="s">
        <v>28</v>
      </c>
      <c r="F5" s="10" t="n">
        <v>32</v>
      </c>
      <c r="G5" s="11" t="n">
        <v>302.2</v>
      </c>
      <c r="H5" s="10" t="n">
        <f aca="true">IF((ISBLANK(D5)),"",IF(F5&gt;=30,INDIRECT(ADDRESS((MATCH(F5,Womens!$A$1:$A$83,0)+0),7,,,"Womens")),1))</f>
        <v>1</v>
      </c>
      <c r="I5" s="14" t="n">
        <f aca="false">IF(ISBLANK(G5),"",INT(L5/60)*100+L5-INT(L5/60)*60)</f>
        <v>302.2</v>
      </c>
      <c r="J5" s="11" t="n">
        <v>350</v>
      </c>
      <c r="K5" s="11" t="n">
        <f aca="false">INT(M5/60)*100+M5-INT(M5/60)*60</f>
        <v>350</v>
      </c>
      <c r="L5" s="10" t="n">
        <f aca="false">ROUND((INT(G5/100)*60+(G5-INT(G5/100)*100))*H5,3)</f>
        <v>182.2</v>
      </c>
      <c r="M5" s="10" t="n">
        <f aca="false">IF(ISBLANK(J5),"",ROUND((INT(J5/100)*60+(J5-INT(J5/100)*100))*H5,3))</f>
        <v>230</v>
      </c>
    </row>
    <row r="6" customFormat="false" ht="15.75" hidden="false" customHeight="false" outlineLevel="0" collapsed="false">
      <c r="A6" s="10" t="n">
        <v>4</v>
      </c>
      <c r="B6" s="10" t="n">
        <v>70</v>
      </c>
      <c r="C6" s="10" t="n">
        <v>2</v>
      </c>
      <c r="D6" s="10" t="s">
        <v>53</v>
      </c>
      <c r="E6" s="10" t="s">
        <v>28</v>
      </c>
      <c r="F6" s="10" t="n">
        <v>50</v>
      </c>
      <c r="G6" s="11" t="n">
        <v>345.6</v>
      </c>
      <c r="H6" s="10" t="n">
        <f aca="true">IF((ISBLANK(D6)),"",IF(F6&gt;=30,INDIRECT(ADDRESS((MATCH(F6,Womens!$A$1:$A$83,0)+0),7,,,"Womens")),1))</f>
        <v>0.8869</v>
      </c>
      <c r="I6" s="14" t="n">
        <f aca="false">IF(ISBLANK(G6),"",INT(L6/60)*100+L6-INT(L6/60)*60)</f>
        <v>320.085</v>
      </c>
      <c r="J6" s="11" t="n">
        <v>335</v>
      </c>
      <c r="K6" s="11" t="n">
        <f aca="false">INT(M6/60)*100+M6-INT(M6/60)*60</f>
        <v>310.684</v>
      </c>
      <c r="L6" s="10" t="n">
        <f aca="false">ROUND((INT(G6/100)*60+(G6-INT(G6/100)*100))*H6,3)</f>
        <v>200.085</v>
      </c>
      <c r="M6" s="10" t="n">
        <f aca="false">IF(ISBLANK(J6),"",ROUND((INT(J6/100)*60+(J6-INT(J6/100)*100))*H6,3))</f>
        <v>190.684</v>
      </c>
    </row>
    <row r="7" customFormat="false" ht="15.75" hidden="false" customHeight="false" outlineLevel="0" collapsed="false">
      <c r="A7" s="10" t="n">
        <v>5</v>
      </c>
      <c r="B7" s="10" t="n">
        <v>64</v>
      </c>
      <c r="C7" s="10" t="n">
        <v>2</v>
      </c>
      <c r="D7" s="10" t="s">
        <v>54</v>
      </c>
      <c r="E7" s="10" t="s">
        <v>28</v>
      </c>
      <c r="F7" s="10" t="n">
        <v>37</v>
      </c>
      <c r="G7" s="11" t="n">
        <v>332.1</v>
      </c>
      <c r="H7" s="10" t="n">
        <f aca="true">IF((ISBLANK(D7)),"",IF(F7&gt;=30,INDIRECT(ADDRESS((MATCH(F7,Womens!$A$1:$A$83,0)+0),7,,,"Womens")),1))</f>
        <v>0.9847</v>
      </c>
      <c r="I7" s="14" t="n">
        <f aca="false">IF(ISBLANK(G7),"",INT(L7/60)*100+L7-INT(L7/60)*60)</f>
        <v>328.855</v>
      </c>
      <c r="J7" s="11" t="n">
        <v>325</v>
      </c>
      <c r="K7" s="11" t="n">
        <f aca="false">INT(M7/60)*100+M7-INT(M7/60)*60</f>
        <v>321.864</v>
      </c>
      <c r="L7" s="10" t="n">
        <f aca="false">ROUND((INT(G7/100)*60+(G7-INT(G7/100)*100))*H7,3)</f>
        <v>208.855</v>
      </c>
      <c r="M7" s="10" t="n">
        <f aca="false">IF(ISBLANK(J7),"",ROUND((INT(J7/100)*60+(J7-INT(J7/100)*100))*H7,3))</f>
        <v>201.864</v>
      </c>
    </row>
    <row r="8" customFormat="false" ht="15.75" hidden="false" customHeight="false" outlineLevel="0" collapsed="false">
      <c r="A8" s="10" t="n">
        <v>6</v>
      </c>
      <c r="B8" s="10" t="n">
        <v>63</v>
      </c>
      <c r="C8" s="10" t="n">
        <v>2</v>
      </c>
      <c r="D8" s="10" t="s">
        <v>55</v>
      </c>
      <c r="E8" s="10" t="s">
        <v>28</v>
      </c>
      <c r="F8" s="10" t="n">
        <v>31</v>
      </c>
      <c r="G8" s="11" t="n">
        <v>330.7</v>
      </c>
      <c r="H8" s="10" t="n">
        <f aca="true">IF((ISBLANK(D8)),"",IF(F8&gt;=30,INDIRECT(ADDRESS((MATCH(F8,Womens!$A$1:$A$83,0)+0),7,,,"Womens")),1))</f>
        <v>1</v>
      </c>
      <c r="I8" s="14" t="n">
        <f aca="false">IF(ISBLANK(G8),"",INT(L8/60)*100+L8-INT(L8/60)*60)</f>
        <v>330.7</v>
      </c>
      <c r="J8" s="11" t="n">
        <v>310</v>
      </c>
      <c r="K8" s="11" t="n">
        <f aca="false">INT(M8/60)*100+M8-INT(M8/60)*60</f>
        <v>310</v>
      </c>
      <c r="L8" s="10" t="n">
        <f aca="false">ROUND((INT(G8/100)*60+(G8-INT(G8/100)*100))*H8,3)</f>
        <v>210.7</v>
      </c>
      <c r="M8" s="10" t="n">
        <f aca="false">IF(ISBLANK(J8),"",ROUND((INT(J8/100)*60+(J8-INT(J8/100)*100))*H8,3))</f>
        <v>190</v>
      </c>
    </row>
    <row r="9" customFormat="false" ht="15.75" hidden="false" customHeight="false" outlineLevel="0" collapsed="false">
      <c r="A9" s="10" t="n">
        <v>7</v>
      </c>
      <c r="B9" s="10" t="n">
        <v>27</v>
      </c>
      <c r="C9" s="10" t="n">
        <v>2</v>
      </c>
      <c r="D9" s="10" t="s">
        <v>49</v>
      </c>
      <c r="E9" s="10" t="s">
        <v>56</v>
      </c>
      <c r="F9" s="10" t="n">
        <v>28</v>
      </c>
      <c r="G9" s="11" t="n">
        <v>332.2</v>
      </c>
      <c r="H9" s="10" t="n">
        <f aca="true">IF((ISBLANK(D9)),"",IF(F9&gt;=30,INDIRECT(ADDRESS((MATCH(F9,Womens!$A$1:$A$83,0)+0),7,,,"Womens")),1))</f>
        <v>1</v>
      </c>
      <c r="I9" s="14" t="n">
        <f aca="false">IF(ISBLANK(G9),"",INT(L9/60)*100+L9-INT(L9/60)*60)</f>
        <v>332.2</v>
      </c>
      <c r="J9" s="11" t="n">
        <v>335</v>
      </c>
      <c r="K9" s="11" t="n">
        <f aca="false">INT(M9/60)*100+M9-INT(M9/60)*60</f>
        <v>335</v>
      </c>
      <c r="L9" s="10" t="n">
        <f aca="false">ROUND((INT(G9/100)*60+(G9-INT(G9/100)*100))*H9,3)</f>
        <v>212.2</v>
      </c>
      <c r="M9" s="10" t="n">
        <f aca="false">IF(ISBLANK(J9),"",ROUND((INT(J9/100)*60+(J9-INT(J9/100)*100))*H9,3))</f>
        <v>215</v>
      </c>
    </row>
    <row r="10" customFormat="false" ht="15.75" hidden="false" customHeight="false" outlineLevel="0" collapsed="false">
      <c r="A10" s="10" t="n">
        <v>8</v>
      </c>
      <c r="B10" s="10" t="n">
        <v>61</v>
      </c>
      <c r="C10" s="10" t="n">
        <v>2</v>
      </c>
      <c r="D10" s="10" t="s">
        <v>57</v>
      </c>
      <c r="E10" s="10" t="s">
        <v>28</v>
      </c>
      <c r="F10" s="10" t="n">
        <v>25</v>
      </c>
      <c r="G10" s="11" t="n">
        <v>332.4</v>
      </c>
      <c r="H10" s="10" t="n">
        <f aca="true">IF((ISBLANK(D10)),"",IF(F10&gt;=30,INDIRECT(ADDRESS((MATCH(F10,Womens!$A$1:$A$83,0)+0),7,,,"Womens")),1))</f>
        <v>1</v>
      </c>
      <c r="I10" s="14" t="n">
        <f aca="false">IF(ISBLANK(G10),"",INT(L10/60)*100+L10-INT(L10/60)*60)</f>
        <v>332.4</v>
      </c>
      <c r="J10" s="11" t="n">
        <v>332</v>
      </c>
      <c r="K10" s="11" t="n">
        <f aca="false">INT(M10/60)*100+M10-INT(M10/60)*60</f>
        <v>332</v>
      </c>
      <c r="L10" s="10" t="n">
        <f aca="false">ROUND((INT(G10/100)*60+(G10-INT(G10/100)*100))*H10,3)</f>
        <v>212.4</v>
      </c>
      <c r="M10" s="10" t="n">
        <f aca="false">IF(ISBLANK(J10),"",ROUND((INT(J10/100)*60+(J10-INT(J10/100)*100))*H10,3))</f>
        <v>212</v>
      </c>
    </row>
    <row r="11" customFormat="false" ht="15.75" hidden="false" customHeight="false" outlineLevel="0" collapsed="false">
      <c r="A11" s="10" t="n">
        <v>9</v>
      </c>
      <c r="B11" s="10" t="n">
        <v>66</v>
      </c>
      <c r="C11" s="10" t="n">
        <v>2</v>
      </c>
      <c r="D11" s="10" t="s">
        <v>58</v>
      </c>
      <c r="E11" s="10" t="s">
        <v>28</v>
      </c>
      <c r="F11" s="10" t="n">
        <v>28</v>
      </c>
      <c r="G11" s="11" t="n">
        <v>332.6</v>
      </c>
      <c r="H11" s="10" t="n">
        <f aca="true">IF((ISBLANK(D11)),"",IF(F11&gt;=30,INDIRECT(ADDRESS((MATCH(F11,Womens!$A$1:$A$83,0)+0),7,,,"Womens")),1))</f>
        <v>1</v>
      </c>
      <c r="I11" s="14" t="n">
        <f aca="false">IF(ISBLANK(G11),"",INT(L11/60)*100+L11-INT(L11/60)*60)</f>
        <v>332.6</v>
      </c>
      <c r="J11" s="11" t="n">
        <v>335</v>
      </c>
      <c r="K11" s="11" t="n">
        <f aca="false">INT(M11/60)*100+M11-INT(M11/60)*60</f>
        <v>335</v>
      </c>
      <c r="L11" s="10" t="n">
        <f aca="false">ROUND((INT(G11/100)*60+(G11-INT(G11/100)*100))*H11,3)</f>
        <v>212.6</v>
      </c>
      <c r="M11" s="10" t="n">
        <f aca="false">IF(ISBLANK(J11),"",ROUND((INT(J11/100)*60+(J11-INT(J11/100)*100))*H11,3))</f>
        <v>215</v>
      </c>
    </row>
    <row r="12" customFormat="false" ht="15.75" hidden="false" customHeight="false" outlineLevel="0" collapsed="false">
      <c r="A12" s="10" t="n">
        <v>10</v>
      </c>
      <c r="B12" s="10" t="n">
        <v>65</v>
      </c>
      <c r="C12" s="10" t="n">
        <v>2</v>
      </c>
      <c r="D12" s="10" t="s">
        <v>59</v>
      </c>
      <c r="E12" s="10" t="s">
        <v>28</v>
      </c>
      <c r="F12" s="10" t="n">
        <v>27</v>
      </c>
      <c r="G12" s="11" t="n">
        <v>332.8</v>
      </c>
      <c r="H12" s="10" t="n">
        <f aca="true">IF((ISBLANK(D12)),"",IF(F12&gt;=30,INDIRECT(ADDRESS((MATCH(F12,Womens!$A$1:$A$83,0)+0),7,,,"Womens")),1))</f>
        <v>1</v>
      </c>
      <c r="I12" s="14" t="n">
        <f aca="false">IF(ISBLANK(G12),"",INT(L12/60)*100+L12-INT(L12/60)*60)</f>
        <v>332.8</v>
      </c>
      <c r="J12" s="11" t="n">
        <v>325</v>
      </c>
      <c r="K12" s="11" t="n">
        <f aca="false">INT(M12/60)*100+M12-INT(M12/60)*60</f>
        <v>325</v>
      </c>
      <c r="L12" s="10" t="n">
        <f aca="false">ROUND((INT(G12/100)*60+(G12-INT(G12/100)*100))*H12,3)</f>
        <v>212.8</v>
      </c>
      <c r="M12" s="10" t="n">
        <f aca="false">IF(ISBLANK(J12),"",ROUND((INT(J12/100)*60+(J12-INT(J12/100)*100))*H12,3))</f>
        <v>205</v>
      </c>
    </row>
    <row r="13" customFormat="false" ht="15.75" hidden="false" customHeight="false" outlineLevel="0" collapsed="false">
      <c r="A13" s="10" t="n">
        <v>11</v>
      </c>
      <c r="B13" s="10" t="n">
        <v>67</v>
      </c>
      <c r="C13" s="10" t="n">
        <v>2</v>
      </c>
      <c r="D13" s="10" t="s">
        <v>60</v>
      </c>
      <c r="E13" s="10" t="s">
        <v>28</v>
      </c>
      <c r="F13" s="10" t="n">
        <v>33</v>
      </c>
      <c r="G13" s="11" t="n">
        <v>333</v>
      </c>
      <c r="H13" s="10" t="n">
        <f aca="true">IF((ISBLANK(D13)),"",IF(F13&gt;=30,INDIRECT(ADDRESS((MATCH(F13,Womens!$A$1:$A$83,0)+0),7,,,"Womens")),1))</f>
        <v>1</v>
      </c>
      <c r="I13" s="14" t="n">
        <f aca="false">IF(ISBLANK(G13),"",INT(L13/60)*100+L13-INT(L13/60)*60)</f>
        <v>333</v>
      </c>
      <c r="J13" s="11" t="n">
        <v>330</v>
      </c>
      <c r="K13" s="11" t="n">
        <f aca="false">INT(M13/60)*100+M13-INT(M13/60)*60</f>
        <v>330</v>
      </c>
      <c r="L13" s="10" t="n">
        <f aca="false">ROUND((INT(G13/100)*60+(G13-INT(G13/100)*100))*H13,3)</f>
        <v>213</v>
      </c>
      <c r="M13" s="10" t="n">
        <f aca="false">IF(ISBLANK(J13),"",ROUND((INT(J13/100)*60+(J13-INT(J13/100)*100))*H13,3))</f>
        <v>210</v>
      </c>
    </row>
    <row r="14" customFormat="false" ht="15.75" hidden="false" customHeight="false" outlineLevel="0" collapsed="false">
      <c r="A14" s="10" t="n">
        <v>12</v>
      </c>
      <c r="B14" s="10" t="n">
        <v>68</v>
      </c>
      <c r="C14" s="10" t="n">
        <v>2</v>
      </c>
      <c r="D14" s="10" t="s">
        <v>61</v>
      </c>
      <c r="E14" s="10" t="s">
        <v>28</v>
      </c>
      <c r="F14" s="10" t="n">
        <v>22</v>
      </c>
      <c r="G14" s="11" t="n">
        <v>335.1</v>
      </c>
      <c r="H14" s="10" t="n">
        <f aca="true">IF((ISBLANK(D14)),"",IF(F14&gt;=30,INDIRECT(ADDRESS((MATCH(F14,Womens!$A$1:$A$83,0)+0),7,,,"Womens")),1))</f>
        <v>1</v>
      </c>
      <c r="I14" s="14" t="n">
        <f aca="false">IF(ISBLANK(G14),"",INT(L14/60)*100+L14-INT(L14/60)*60)</f>
        <v>335.1</v>
      </c>
      <c r="J14" s="11" t="n">
        <v>350</v>
      </c>
      <c r="K14" s="11" t="n">
        <f aca="false">INT(M14/60)*100+M14-INT(M14/60)*60</f>
        <v>350</v>
      </c>
      <c r="L14" s="10" t="n">
        <f aca="false">ROUND((INT(G14/100)*60+(G14-INT(G14/100)*100))*H14,3)</f>
        <v>215.1</v>
      </c>
      <c r="M14" s="10" t="n">
        <f aca="false">IF(ISBLANK(J14),"",ROUND((INT(J14/100)*60+(J14-INT(J14/100)*100))*H14,3))</f>
        <v>230</v>
      </c>
    </row>
    <row r="15" customFormat="false" ht="15.75" hidden="false" customHeight="false" outlineLevel="0" collapsed="false">
      <c r="A15" s="10" t="n">
        <v>13</v>
      </c>
      <c r="B15" s="10" t="n">
        <v>69</v>
      </c>
      <c r="C15" s="10" t="n">
        <v>2</v>
      </c>
      <c r="D15" s="10" t="s">
        <v>62</v>
      </c>
      <c r="E15" s="10" t="s">
        <v>28</v>
      </c>
      <c r="F15" s="10" t="n">
        <v>28</v>
      </c>
      <c r="G15" s="11" t="n">
        <v>336.2</v>
      </c>
      <c r="H15" s="10" t="n">
        <f aca="true">IF((ISBLANK(D15)),"",IF(F15&gt;=30,INDIRECT(ADDRESS((MATCH(F15,Womens!$A$1:$A$83,0)+0),7,,,"Womens")),1))</f>
        <v>1</v>
      </c>
      <c r="I15" s="14" t="n">
        <f aca="false">IF(ISBLANK(G15),"",INT(L15/60)*100+L15-INT(L15/60)*60)</f>
        <v>336.2</v>
      </c>
      <c r="J15" s="11" t="n">
        <v>345</v>
      </c>
      <c r="K15" s="11" t="n">
        <f aca="false">INT(M15/60)*100+M15-INT(M15/60)*60</f>
        <v>345</v>
      </c>
      <c r="L15" s="10" t="n">
        <f aca="false">ROUND((INT(G15/100)*60+(G15-INT(G15/100)*100))*H15,3)</f>
        <v>216.2</v>
      </c>
      <c r="M15" s="10" t="n">
        <f aca="false">IF(ISBLANK(J15),"",ROUND((INT(J15/100)*60+(J15-INT(J15/100)*100))*H15,3))</f>
        <v>225</v>
      </c>
    </row>
    <row r="16" customFormat="false" ht="15.75" hidden="false" customHeight="false" outlineLevel="0" collapsed="false">
      <c r="A16" s="10" t="n">
        <v>14</v>
      </c>
      <c r="B16" s="10" t="n">
        <v>45</v>
      </c>
      <c r="C16" s="10" t="n">
        <v>1</v>
      </c>
      <c r="D16" s="10" t="s">
        <v>63</v>
      </c>
      <c r="E16" s="10" t="s">
        <v>28</v>
      </c>
      <c r="F16" s="10" t="n">
        <v>34</v>
      </c>
      <c r="G16" s="11" t="n">
        <v>342.8</v>
      </c>
      <c r="H16" s="10" t="n">
        <f aca="true">IF((ISBLANK(D16)),"",IF(F16&gt;=30,INDIRECT(ADDRESS((MATCH(F16,Womens!$A$1:$A$83,0)+0),7,,,"Womens")),1))</f>
        <v>1</v>
      </c>
      <c r="I16" s="14" t="n">
        <f aca="false">IF(ISBLANK(G16),"",INT(L16/60)*100+L16-INT(L16/60)*60)</f>
        <v>342.8</v>
      </c>
      <c r="J16" s="11" t="n">
        <v>305</v>
      </c>
      <c r="K16" s="11" t="n">
        <f aca="false">INT(M16/60)*100+M16-INT(M16/60)*60</f>
        <v>305</v>
      </c>
      <c r="L16" s="10" t="n">
        <f aca="false">ROUND((INT(G16/100)*60+(G16-INT(G16/100)*100))*H16,3)</f>
        <v>222.8</v>
      </c>
      <c r="M16" s="10" t="n">
        <f aca="false">IF(ISBLANK(J16),"",ROUND((INT(J16/100)*60+(J16-INT(J16/100)*100))*H16,3))</f>
        <v>185</v>
      </c>
    </row>
    <row r="17" customFormat="false" ht="15.75" hidden="false" customHeight="false" outlineLevel="0" collapsed="false">
      <c r="A17" s="10" t="n">
        <v>15</v>
      </c>
      <c r="B17" s="10" t="n">
        <v>47</v>
      </c>
      <c r="C17" s="10" t="n">
        <v>1</v>
      </c>
      <c r="D17" s="10" t="s">
        <v>64</v>
      </c>
      <c r="E17" s="10" t="s">
        <v>28</v>
      </c>
      <c r="F17" s="10" t="n">
        <v>34</v>
      </c>
      <c r="G17" s="11" t="n">
        <v>344.4</v>
      </c>
      <c r="H17" s="10" t="n">
        <f aca="true">IF((ISBLANK(D17)),"",IF(F17&gt;=30,INDIRECT(ADDRESS((MATCH(F17,Womens!$A$1:$A$83,0)+0),7,,,"Womens")),1))</f>
        <v>1</v>
      </c>
      <c r="I17" s="14" t="n">
        <f aca="false">IF(ISBLANK(G17),"",INT(L17/60)*100+L17-INT(L17/60)*60)</f>
        <v>344.4</v>
      </c>
      <c r="J17" s="11" t="n">
        <v>300</v>
      </c>
      <c r="K17" s="11" t="n">
        <f aca="false">INT(M17/60)*100+M17-INT(M17/60)*60</f>
        <v>300</v>
      </c>
      <c r="L17" s="10" t="n">
        <f aca="false">ROUND((INT(G17/100)*60+(G17-INT(G17/100)*100))*H17,3)</f>
        <v>224.4</v>
      </c>
      <c r="M17" s="10" t="n">
        <f aca="false">IF(ISBLANK(J17),"",ROUND((INT(J17/100)*60+(J17-INT(J17/100)*100))*H17,3))</f>
        <v>180</v>
      </c>
    </row>
    <row r="18" customFormat="false" ht="15.75" hidden="false" customHeight="false" outlineLevel="0" collapsed="false">
      <c r="A18" s="10" t="n">
        <v>16</v>
      </c>
      <c r="B18" s="10" t="n">
        <v>46</v>
      </c>
      <c r="C18" s="10" t="n">
        <v>1</v>
      </c>
      <c r="D18" s="10" t="s">
        <v>65</v>
      </c>
      <c r="E18" s="10" t="s">
        <v>28</v>
      </c>
      <c r="F18" s="10" t="n">
        <v>32</v>
      </c>
      <c r="G18" s="11" t="n">
        <v>351</v>
      </c>
      <c r="H18" s="10" t="n">
        <f aca="true">IF((ISBLANK(D18)),"",IF(F18&gt;=30,INDIRECT(ADDRESS((MATCH(F18,Womens!$A$1:$A$83,0)+0),7,,,"Womens")),1))</f>
        <v>1</v>
      </c>
      <c r="I18" s="14" t="n">
        <f aca="false">IF(ISBLANK(G18),"",INT(L18/60)*100+L18-INT(L18/60)*60)</f>
        <v>351</v>
      </c>
      <c r="J18" s="11" t="n">
        <v>305</v>
      </c>
      <c r="K18" s="11" t="n">
        <f aca="false">INT(M18/60)*100+M18-INT(M18/60)*60</f>
        <v>305</v>
      </c>
      <c r="L18" s="10" t="n">
        <f aca="false">ROUND((INT(G18/100)*60+(G18-INT(G18/100)*100))*H18,3)</f>
        <v>231</v>
      </c>
      <c r="M18" s="10" t="n">
        <f aca="false">IF(ISBLANK(J18),"",ROUND((INT(J18/100)*60+(J18-INT(J18/100)*100))*H18,3))</f>
        <v>185</v>
      </c>
    </row>
    <row r="19" customFormat="false" ht="15.75" hidden="false" customHeight="false" outlineLevel="0" collapsed="false">
      <c r="A19" s="10" t="n">
        <v>17</v>
      </c>
      <c r="B19" s="10" t="n">
        <v>53</v>
      </c>
      <c r="C19" s="10" t="n">
        <v>1</v>
      </c>
      <c r="D19" s="10" t="s">
        <v>66</v>
      </c>
      <c r="E19" s="10" t="s">
        <v>28</v>
      </c>
      <c r="F19" s="10" t="n">
        <v>40</v>
      </c>
      <c r="G19" s="11" t="n">
        <v>410.5</v>
      </c>
      <c r="H19" s="10" t="n">
        <f aca="true">IF((ISBLANK(D19)),"",IF(F19&gt;=30,INDIRECT(ADDRESS((MATCH(F19,Womens!$A$1:$A$83,0)+0),7,,,"Womens")),1))</f>
        <v>0.9624</v>
      </c>
      <c r="I19" s="14" t="n">
        <f aca="false">IF(ISBLANK(G19),"",INT(L19/60)*100+L19-INT(L19/60)*60)</f>
        <v>401.081</v>
      </c>
      <c r="J19" s="11" t="n">
        <v>320</v>
      </c>
      <c r="K19" s="11" t="n">
        <f aca="false">INT(M19/60)*100+M19-INT(M19/60)*60</f>
        <v>312.48</v>
      </c>
      <c r="L19" s="10" t="n">
        <f aca="false">ROUND((INT(G19/100)*60+(G19-INT(G19/100)*100))*H19,3)</f>
        <v>241.081</v>
      </c>
      <c r="M19" s="10" t="n">
        <f aca="false">IF(ISBLANK(J19),"",ROUND((INT(J19/100)*60+(J19-INT(J19/100)*100))*H19,3))</f>
        <v>192.48</v>
      </c>
    </row>
    <row r="20" customFormat="false" ht="15.75" hidden="false" customHeight="false" outlineLevel="0" collapsed="false">
      <c r="A20" s="10" t="n">
        <v>18</v>
      </c>
      <c r="B20" s="10" t="n">
        <v>52</v>
      </c>
      <c r="C20" s="10" t="n">
        <v>1</v>
      </c>
      <c r="D20" s="10" t="s">
        <v>67</v>
      </c>
      <c r="E20" s="10" t="s">
        <v>28</v>
      </c>
      <c r="F20" s="10" t="n">
        <v>29</v>
      </c>
      <c r="G20" s="11" t="n">
        <v>408.8</v>
      </c>
      <c r="H20" s="10" t="n">
        <f aca="true">IF((ISBLANK(D20)),"",IF(F20&gt;=30,INDIRECT(ADDRESS((MATCH(F20,Womens!$A$1:$A$83,0)+0),7,,,"Womens")),1))</f>
        <v>1</v>
      </c>
      <c r="I20" s="14" t="n">
        <f aca="false">IF(ISBLANK(G20),"",INT(L20/60)*100+L20-INT(L20/60)*60)</f>
        <v>408.8</v>
      </c>
      <c r="J20" s="11" t="n">
        <v>350</v>
      </c>
      <c r="K20" s="11" t="n">
        <f aca="false">INT(M20/60)*100+M20-INT(M20/60)*60</f>
        <v>350</v>
      </c>
      <c r="L20" s="10" t="n">
        <f aca="false">ROUND((INT(G20/100)*60+(G20-INT(G20/100)*100))*H20,3)</f>
        <v>248.8</v>
      </c>
      <c r="M20" s="10" t="n">
        <f aca="false">IF(ISBLANK(J20),"",ROUND((INT(J20/100)*60+(J20-INT(J20/100)*100))*H20,3))</f>
        <v>230</v>
      </c>
    </row>
    <row r="21" customFormat="false" ht="15.75" hidden="false" customHeight="false" outlineLevel="0" collapsed="false">
      <c r="A21" s="10" t="n">
        <v>19</v>
      </c>
      <c r="B21" s="10" t="n">
        <v>49</v>
      </c>
      <c r="C21" s="10" t="n">
        <v>1</v>
      </c>
      <c r="D21" s="10" t="s">
        <v>68</v>
      </c>
      <c r="E21" s="10" t="s">
        <v>28</v>
      </c>
      <c r="F21" s="10" t="n">
        <v>33</v>
      </c>
      <c r="G21" s="11" t="n">
        <v>409.4</v>
      </c>
      <c r="H21" s="10" t="n">
        <f aca="true">IF((ISBLANK(D21)),"",IF(F21&gt;=30,INDIRECT(ADDRESS((MATCH(F21,Womens!$A$1:$A$83,0)+0),7,,,"Womens")),1))</f>
        <v>1</v>
      </c>
      <c r="I21" s="14" t="n">
        <f aca="false">IF(ISBLANK(G21),"",INT(L21/60)*100+L21-INT(L21/60)*60)</f>
        <v>409.4</v>
      </c>
      <c r="J21" s="11" t="n">
        <v>310</v>
      </c>
      <c r="K21" s="11" t="n">
        <f aca="false">INT(M21/60)*100+M21-INT(M21/60)*60</f>
        <v>310</v>
      </c>
      <c r="L21" s="10" t="n">
        <f aca="false">ROUND((INT(G21/100)*60+(G21-INT(G21/100)*100))*H21,3)</f>
        <v>249.4</v>
      </c>
      <c r="M21" s="10" t="n">
        <f aca="false">IF(ISBLANK(J21),"",ROUND((INT(J21/100)*60+(J21-INT(J21/100)*100))*H21,3))</f>
        <v>190</v>
      </c>
    </row>
    <row r="22" customFormat="false" ht="15.75" hidden="false" customHeight="false" outlineLevel="0" collapsed="false">
      <c r="A22" s="10" t="n">
        <v>20</v>
      </c>
      <c r="B22" s="10" t="n">
        <v>54</v>
      </c>
      <c r="C22" s="10" t="n">
        <v>1</v>
      </c>
      <c r="D22" s="10" t="s">
        <v>69</v>
      </c>
      <c r="E22" s="10" t="s">
        <v>28</v>
      </c>
      <c r="F22" s="10" t="n">
        <v>31</v>
      </c>
      <c r="G22" s="11" t="n">
        <v>425.4</v>
      </c>
      <c r="H22" s="10" t="n">
        <f aca="true">IF((ISBLANK(D22)),"",IF(F22&gt;=30,INDIRECT(ADDRESS((MATCH(F22,Womens!$A$1:$A$83,0)+0),7,,,"Womens")),1))</f>
        <v>1</v>
      </c>
      <c r="I22" s="14" t="n">
        <f aca="false">IF(ISBLANK(G22),"",INT(L22/60)*100+L22-INT(L22/60)*60)</f>
        <v>425.4</v>
      </c>
      <c r="J22" s="11" t="n">
        <v>315</v>
      </c>
      <c r="K22" s="11" t="n">
        <f aca="false">INT(M22/60)*100+M22-INT(M22/60)*60</f>
        <v>315</v>
      </c>
      <c r="L22" s="10" t="n">
        <f aca="false">ROUND((INT(G22/100)*60+(G22-INT(G22/100)*100))*H22,3)</f>
        <v>265.4</v>
      </c>
      <c r="M22" s="10" t="n">
        <f aca="false">IF(ISBLANK(J22),"",ROUND((INT(J22/100)*60+(J22-INT(J22/100)*100))*H22,3))</f>
        <v>195</v>
      </c>
    </row>
    <row r="23" customFormat="false" ht="15.75" hidden="false" customHeight="false" outlineLevel="0" collapsed="false">
      <c r="A23" s="10" t="n">
        <v>21</v>
      </c>
      <c r="B23" s="10" t="n">
        <v>56</v>
      </c>
      <c r="C23" s="10" t="n">
        <v>1</v>
      </c>
      <c r="D23" s="10" t="s">
        <v>70</v>
      </c>
      <c r="E23" s="10" t="s">
        <v>28</v>
      </c>
      <c r="F23" s="10" t="n">
        <v>40</v>
      </c>
      <c r="G23" s="11" t="n">
        <v>439.6</v>
      </c>
      <c r="H23" s="10" t="n">
        <f aca="true">IF((ISBLANK(D23)),"",IF(F23&gt;=30,INDIRECT(ADDRESS((MATCH(F23,Womens!$A$1:$A$83,0)+0),7,,,"Womens")),1))</f>
        <v>0.9624</v>
      </c>
      <c r="I23" s="14" t="n">
        <f aca="false">IF(ISBLANK(G23),"",INT(L23/60)*100+L23-INT(L23/60)*60)</f>
        <v>429.087</v>
      </c>
      <c r="J23" s="11" t="n">
        <v>325</v>
      </c>
      <c r="K23" s="11" t="n">
        <f aca="false">INT(M23/60)*100+M23-INT(M23/60)*60</f>
        <v>317.292</v>
      </c>
      <c r="L23" s="10" t="n">
        <f aca="false">ROUND((INT(G23/100)*60+(G23-INT(G23/100)*100))*H23,3)</f>
        <v>269.087</v>
      </c>
      <c r="M23" s="10" t="n">
        <f aca="false">IF(ISBLANK(J23),"",ROUND((INT(J23/100)*60+(J23-INT(J23/100)*100))*H23,3))</f>
        <v>197.292</v>
      </c>
    </row>
    <row r="24" customFormat="false" ht="15.75" hidden="false" customHeight="false" outlineLevel="0" collapsed="false">
      <c r="A24" s="10" t="n">
        <v>22</v>
      </c>
      <c r="B24" s="10" t="n">
        <v>55</v>
      </c>
      <c r="C24" s="10" t="n">
        <v>1</v>
      </c>
      <c r="D24" s="10" t="s">
        <v>71</v>
      </c>
      <c r="E24" s="10" t="s">
        <v>28</v>
      </c>
      <c r="F24" s="10" t="n">
        <v>27</v>
      </c>
      <c r="G24" s="11" t="n">
        <v>433.9</v>
      </c>
      <c r="H24" s="10" t="n">
        <f aca="true">IF((ISBLANK(D24)),"",IF(F24&gt;=30,INDIRECT(ADDRESS((MATCH(F24,Womens!$A$1:$A$83,0)+0),7,,,"Womens")),1))</f>
        <v>1</v>
      </c>
      <c r="I24" s="14" t="n">
        <f aca="false">IF(ISBLANK(G24),"",INT(L24/60)*100+L24-INT(L24/60)*60)</f>
        <v>433.9</v>
      </c>
      <c r="J24" s="11" t="n">
        <v>325</v>
      </c>
      <c r="K24" s="11" t="n">
        <f aca="false">INT(M24/60)*100+M24-INT(M24/60)*60</f>
        <v>325</v>
      </c>
      <c r="L24" s="10" t="n">
        <f aca="false">ROUND((INT(G24/100)*60+(G24-INT(G24/100)*100))*H24,3)</f>
        <v>273.9</v>
      </c>
      <c r="M24" s="10" t="n">
        <f aca="false">IF(ISBLANK(J24),"",ROUND((INT(J24/100)*60+(J24-INT(J24/100)*100))*H24,3))</f>
        <v>205</v>
      </c>
    </row>
    <row r="25" customFormat="false" ht="15.75" hidden="false" customHeight="false" outlineLevel="0" collapsed="false">
      <c r="B25" s="10" t="n">
        <v>48</v>
      </c>
      <c r="C25" s="10" t="n">
        <v>1</v>
      </c>
      <c r="D25" s="10" t="s">
        <v>72</v>
      </c>
      <c r="E25" s="10" t="s">
        <v>28</v>
      </c>
      <c r="F25" s="10" t="n">
        <v>27</v>
      </c>
      <c r="G25" s="11" t="s">
        <v>47</v>
      </c>
      <c r="H25" s="10" t="n">
        <f aca="true">IF((ISBLANK(D25)),"",IF(F25&gt;=30,INDIRECT(ADDRESS((MATCH(F25,Womens!$A$1:$A$83,0)+0),7,,,"Womens")),1))</f>
        <v>1</v>
      </c>
      <c r="I25" s="14" t="e">
        <f aca="false">IF(ISBLANK(G25),"",INT(L25/60)*100+L25-INT(L25/60)*60)</f>
        <v>#VALUE!</v>
      </c>
      <c r="J25" s="11" t="n">
        <v>305</v>
      </c>
      <c r="K25" s="11" t="n">
        <f aca="false">INT(M25/60)*100+M25-INT(M25/60)*60</f>
        <v>305</v>
      </c>
      <c r="L25" s="10" t="e">
        <f aca="false">ROUND((INT(G25/100)*60+(G25-INT(G25/100)*100))*H25,3)</f>
        <v>#VALUE!</v>
      </c>
      <c r="M25" s="10" t="n">
        <f aca="false">IF(ISBLANK(J25),"",ROUND((INT(J25/100)*60+(J25-INT(J25/100)*100))*H25,3))</f>
        <v>185</v>
      </c>
    </row>
    <row r="26" customFormat="false" ht="15.75" hidden="false" customHeight="false" outlineLevel="0" collapsed="false">
      <c r="B26" s="10" t="n">
        <v>50</v>
      </c>
      <c r="C26" s="10" t="n">
        <v>1</v>
      </c>
      <c r="D26" s="10" t="s">
        <v>73</v>
      </c>
      <c r="E26" s="10" t="s">
        <v>28</v>
      </c>
      <c r="F26" s="10" t="n">
        <v>40</v>
      </c>
      <c r="G26" s="11" t="s">
        <v>47</v>
      </c>
      <c r="H26" s="10" t="n">
        <f aca="true">IF((ISBLANK(D26)),"",IF(F26&gt;=30,INDIRECT(ADDRESS((MATCH(F26,Womens!$A$1:$A$83,0)+0),7,,,"Womens")),1))</f>
        <v>0.9624</v>
      </c>
      <c r="I26" s="14" t="e">
        <f aca="false">IF(ISBLANK(G26),"",INT(L26/60)*100+L26-INT(L26/60)*60)</f>
        <v>#VALUE!</v>
      </c>
      <c r="J26" s="11" t="n">
        <v>330</v>
      </c>
      <c r="K26" s="11" t="n">
        <f aca="false">INT(M26/60)*100+M26-INT(M26/60)*60</f>
        <v>322.104</v>
      </c>
      <c r="L26" s="10" t="e">
        <f aca="false">ROUND((INT(G26/100)*60+(G26-INT(G26/100)*100))*H26,3)</f>
        <v>#VALUE!</v>
      </c>
      <c r="M26" s="10" t="n">
        <f aca="false">IF(ISBLANK(J26),"",ROUND((INT(J26/100)*60+(J26-INT(J26/100)*100))*H26,3))</f>
        <v>202.104</v>
      </c>
    </row>
    <row r="27" customFormat="false" ht="15.75" hidden="false" customHeight="false" outlineLevel="0" collapsed="false">
      <c r="B27" s="10" t="n">
        <v>51</v>
      </c>
      <c r="C27" s="10" t="n">
        <v>1</v>
      </c>
      <c r="D27" s="10" t="s">
        <v>74</v>
      </c>
      <c r="E27" s="10" t="s">
        <v>28</v>
      </c>
      <c r="F27" s="10" t="n">
        <v>25</v>
      </c>
      <c r="G27" s="11" t="s">
        <v>47</v>
      </c>
      <c r="H27" s="10" t="n">
        <f aca="true">IF((ISBLANK(D27)),"",IF(F27&gt;=30,INDIRECT(ADDRESS((MATCH(F27,Womens!$A$1:$A$83,0)+0),7,,,"Womens")),1))</f>
        <v>1</v>
      </c>
      <c r="I27" s="14" t="e">
        <f aca="false">IF(ISBLANK(G27),"",INT(L27/60)*100+L27-INT(L27/60)*60)</f>
        <v>#VALUE!</v>
      </c>
      <c r="J27" s="11" t="n">
        <v>330</v>
      </c>
      <c r="K27" s="11" t="n">
        <f aca="false">INT(M27/60)*100+M27-INT(M27/60)*60</f>
        <v>330</v>
      </c>
      <c r="L27" s="10" t="e">
        <f aca="false">ROUND((INT(G27/100)*60+(G27-INT(G27/100)*100))*H27,3)</f>
        <v>#VALUE!</v>
      </c>
      <c r="M27" s="10" t="n">
        <f aca="false">IF(ISBLANK(J27),"",ROUND((INT(J27/100)*60+(J27-INT(J27/100)*100))*H27,3))</f>
        <v>210</v>
      </c>
    </row>
    <row r="28" customFormat="false" ht="15.75" hidden="false" customHeight="false" outlineLevel="0" collapsed="false">
      <c r="B28" s="10" t="n">
        <v>57</v>
      </c>
      <c r="C28" s="10" t="n">
        <v>1</v>
      </c>
      <c r="D28" s="10" t="s">
        <v>75</v>
      </c>
      <c r="E28" s="10" t="s">
        <v>28</v>
      </c>
      <c r="F28" s="10" t="n">
        <v>38</v>
      </c>
      <c r="G28" s="11" t="s">
        <v>47</v>
      </c>
      <c r="H28" s="10" t="n">
        <f aca="true">IF((ISBLANK(D28)),"",IF(F28&gt;=30,INDIRECT(ADDRESS((MATCH(F28,Womens!$A$1:$A$83,0)+0),7,,,"Womens")),1))</f>
        <v>0.9773</v>
      </c>
      <c r="I28" s="14" t="e">
        <f aca="false">IF(ISBLANK(G28),"",INT(L28/60)*100+L28-INT(L28/60)*60)</f>
        <v>#VALUE!</v>
      </c>
      <c r="J28" s="11" t="n">
        <v>320</v>
      </c>
      <c r="K28" s="11" t="n">
        <f aca="false">INT(M28/60)*100+M28-INT(M28/60)*60</f>
        <v>315.46</v>
      </c>
      <c r="L28" s="10" t="e">
        <f aca="false">ROUND((INT(G28/100)*60+(G28-INT(G28/100)*100))*H28,3)</f>
        <v>#VALUE!</v>
      </c>
      <c r="M28" s="10" t="n">
        <f aca="false">IF(ISBLANK(J28),"",ROUND((INT(J28/100)*60+(J28-INT(J28/100)*100))*H28,3))</f>
        <v>195.46</v>
      </c>
    </row>
    <row r="29" customFormat="false" ht="15.75" hidden="false" customHeight="false" outlineLevel="0" collapsed="false">
      <c r="B29" s="10" t="n">
        <v>62</v>
      </c>
      <c r="C29" s="10" t="n">
        <v>2</v>
      </c>
      <c r="D29" s="10" t="s">
        <v>76</v>
      </c>
      <c r="E29" s="10" t="s">
        <v>28</v>
      </c>
      <c r="F29" s="10" t="n">
        <v>27</v>
      </c>
      <c r="G29" s="11" t="s">
        <v>47</v>
      </c>
      <c r="H29" s="10" t="n">
        <f aca="true">IF((ISBLANK(D29)),"",IF(F29&gt;=30,INDIRECT(ADDRESS((MATCH(F29,Womens!$A$1:$A$83,0)+0),7,,,"Womens")),1))</f>
        <v>1</v>
      </c>
      <c r="I29" s="14" t="e">
        <f aca="false">IF(ISBLANK(G29),"",INT(L29/60)*100+L29-INT(L29/60)*60)</f>
        <v>#VALUE!</v>
      </c>
      <c r="J29" s="11" t="n">
        <v>330</v>
      </c>
      <c r="K29" s="11" t="n">
        <f aca="false">INT(M29/60)*100+M29-INT(M29/60)*60</f>
        <v>330</v>
      </c>
      <c r="L29" s="10" t="e">
        <f aca="false">ROUND((INT(G29/100)*60+(G29-INT(G29/100)*100))*H29,3)</f>
        <v>#VALUE!</v>
      </c>
      <c r="M29" s="10" t="n">
        <f aca="false">IF(ISBLANK(J29),"",ROUND((INT(J29/100)*60+(J29-INT(J29/100)*100))*H29,3))</f>
        <v>210</v>
      </c>
    </row>
  </sheetData>
  <autoFilter ref="B2:AD29"/>
  <conditionalFormatting sqref="I1:I24">
    <cfRule type="colorScale" priority="2">
      <colorScale>
        <cfvo type="min" val="0"/>
        <cfvo type="max" val="0"/>
        <color rgb="FF57BB8A"/>
        <color rgb="FFFFFFFF"/>
      </colorScale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6796875" defaultRowHeight="15.75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1" width="13.24"/>
    <col collapsed="false" customWidth="true" hidden="false" outlineLevel="0" max="3" min="3" style="1" width="10.63"/>
    <col collapsed="false" customWidth="true" hidden="false" outlineLevel="0" max="4" min="4" style="1" width="23.62"/>
    <col collapsed="false" customWidth="true" hidden="true" outlineLevel="0" max="5" min="5" style="1" width="11.53"/>
    <col collapsed="false" customWidth="true" hidden="false" outlineLevel="0" max="6" min="6" style="1" width="7.25"/>
    <col collapsed="false" customWidth="true" hidden="false" outlineLevel="0" max="7" min="7" style="1" width="18.88"/>
    <col collapsed="false" customWidth="true" hidden="false" outlineLevel="0" max="8" min="8" style="1" width="11.12"/>
    <col collapsed="false" customWidth="true" hidden="false" outlineLevel="0" max="9" min="9" style="1" width="17.13"/>
    <col collapsed="false" customWidth="true" hidden="false" outlineLevel="0" max="10" min="10" style="1" width="12.75"/>
    <col collapsed="false" customWidth="true" hidden="false" outlineLevel="0" max="11" min="11" style="1" width="17.75"/>
    <col collapsed="false" customWidth="true" hidden="false" outlineLevel="0" max="12" min="12" style="1" width="14.62"/>
    <col collapsed="false" customWidth="true" hidden="false" outlineLevel="0" max="13" min="13" style="1" width="10.76"/>
    <col collapsed="false" customWidth="true" hidden="false" outlineLevel="0" max="1025" min="14" style="1" width="12.63"/>
  </cols>
  <sheetData>
    <row r="1" customFormat="false" ht="64.9" hidden="false" customHeight="false" outlineLevel="0" collapsed="false">
      <c r="A1" s="2"/>
      <c r="B1" s="2"/>
      <c r="C1" s="2"/>
      <c r="D1" s="2"/>
      <c r="E1" s="3"/>
      <c r="F1" s="2"/>
      <c r="G1" s="4" t="s">
        <v>0</v>
      </c>
      <c r="H1" s="2"/>
      <c r="I1" s="5"/>
      <c r="J1" s="3"/>
      <c r="K1" s="2"/>
      <c r="L1" s="2"/>
      <c r="M1" s="2"/>
    </row>
    <row r="2" customFormat="false" ht="52.2" hidden="false" customHeight="false" outlineLevel="0" collapsed="false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8" t="s">
        <v>9</v>
      </c>
      <c r="J2" s="7" t="s">
        <v>10</v>
      </c>
      <c r="K2" s="6" t="s">
        <v>11</v>
      </c>
      <c r="L2" s="6" t="s">
        <v>12</v>
      </c>
      <c r="M2" s="6" t="s">
        <v>13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customFormat="false" ht="15.75" hidden="false" customHeight="false" outlineLevel="0" collapsed="false">
      <c r="A3" s="10" t="n">
        <v>1</v>
      </c>
      <c r="B3" s="10" t="n">
        <v>149</v>
      </c>
      <c r="C3" s="10" t="n">
        <v>6</v>
      </c>
      <c r="D3" s="10" t="s">
        <v>77</v>
      </c>
      <c r="E3" s="10" t="s">
        <v>15</v>
      </c>
      <c r="F3" s="10" t="n">
        <v>24</v>
      </c>
      <c r="G3" s="11" t="n">
        <v>229.8</v>
      </c>
      <c r="H3" s="10" t="n">
        <f aca="true">IF((ISBLANK(D3)),"",IF(F3&gt;=30,INDIRECT(ADDRESS((MATCH(F3,Mens!$A$1:$A$84,0)+0),7,,,"Mens")),1))</f>
        <v>1</v>
      </c>
      <c r="I3" s="12" t="n">
        <f aca="false">IF(ISBLANK(G3),"",INT(L3/60)*100+L3-INT(L3/60)*60)</f>
        <v>229.8</v>
      </c>
      <c r="J3" s="11" t="n">
        <v>350</v>
      </c>
      <c r="K3" s="11" t="n">
        <f aca="false">INT(M3/60)*100+M3-INT(M3/60)*60</f>
        <v>350</v>
      </c>
      <c r="L3" s="10" t="n">
        <f aca="false">ROUND((INT(G3/100)*60+(G3-INT(G3/100)*100))*H3,3)</f>
        <v>149.8</v>
      </c>
      <c r="M3" s="10" t="n">
        <f aca="false">IF(ISBLANK(J3),"",ROUND((INT(J3/100)*60+(J3-INT(J3/100)*100))*H3,3))</f>
        <v>230</v>
      </c>
    </row>
    <row r="4" customFormat="false" ht="15.75" hidden="false" customHeight="false" outlineLevel="0" collapsed="false">
      <c r="A4" s="10" t="n">
        <v>2</v>
      </c>
      <c r="B4" s="10" t="n">
        <v>137</v>
      </c>
      <c r="C4" s="10" t="n">
        <v>6</v>
      </c>
      <c r="D4" s="10" t="s">
        <v>78</v>
      </c>
      <c r="E4" s="10" t="s">
        <v>15</v>
      </c>
      <c r="F4" s="10" t="n">
        <v>20</v>
      </c>
      <c r="G4" s="11" t="n">
        <v>235.6</v>
      </c>
      <c r="H4" s="10" t="n">
        <f aca="true">IF((ISBLANK(D4)),"",IF(F4&gt;=30,INDIRECT(ADDRESS((MATCH(F4,Mens!$A$1:$A$84,0)+0),7,,,"Mens")),1))</f>
        <v>1</v>
      </c>
      <c r="I4" s="12" t="n">
        <f aca="false">IF(ISBLANK(G4),"",INT(L4/60)*100+L4-INT(L4/60)*60)</f>
        <v>235.6</v>
      </c>
      <c r="J4" s="11" t="n">
        <v>300</v>
      </c>
      <c r="K4" s="11" t="n">
        <f aca="false">INT(M4/60)*100+M4-INT(M4/60)*60</f>
        <v>300</v>
      </c>
      <c r="L4" s="10" t="n">
        <f aca="false">ROUND((INT(G4/100)*60+(G4-INT(G4/100)*100))*H4,3)</f>
        <v>155.6</v>
      </c>
      <c r="M4" s="10" t="n">
        <f aca="false">IF(ISBLANK(J4),"",ROUND((INT(J4/100)*60+(J4-INT(J4/100)*100))*H4,3))</f>
        <v>180</v>
      </c>
    </row>
    <row r="5" customFormat="false" ht="15.75" hidden="false" customHeight="false" outlineLevel="0" collapsed="false">
      <c r="A5" s="10" t="n">
        <v>3</v>
      </c>
      <c r="B5" s="10" t="n">
        <v>151</v>
      </c>
      <c r="C5" s="10" t="n">
        <v>6</v>
      </c>
      <c r="D5" s="10" t="s">
        <v>79</v>
      </c>
      <c r="F5" s="10" t="n">
        <v>25</v>
      </c>
      <c r="G5" s="11" t="n">
        <v>237</v>
      </c>
      <c r="H5" s="10" t="n">
        <f aca="true">IF((ISBLANK(D5)),"",IF(F5&gt;=30,INDIRECT(ADDRESS((MATCH(F5,Mens!$A$1:$A$84,0)+0),7,,,"Mens")),1))</f>
        <v>1</v>
      </c>
      <c r="I5" s="12" t="n">
        <f aca="false">IF(ISBLANK(G5),"",INT(L5/60)*100+L5-INT(L5/60)*60)</f>
        <v>237</v>
      </c>
      <c r="J5" s="11" t="n">
        <v>305</v>
      </c>
      <c r="K5" s="11" t="n">
        <f aca="false">INT(M5/60)*100+M5-INT(M5/60)*60</f>
        <v>305</v>
      </c>
      <c r="L5" s="10" t="n">
        <f aca="false">ROUND((INT(G5/100)*60+(G5-INT(G5/100)*100))*H5,3)</f>
        <v>157</v>
      </c>
      <c r="M5" s="10" t="n">
        <f aca="false">IF(ISBLANK(J5),"",ROUND((INT(J5/100)*60+(J5-INT(J5/100)*100))*H5,3))</f>
        <v>185</v>
      </c>
    </row>
    <row r="6" customFormat="false" ht="15.75" hidden="false" customHeight="false" outlineLevel="0" collapsed="false">
      <c r="A6" s="10" t="n">
        <v>4</v>
      </c>
      <c r="B6" s="10" t="n">
        <v>139</v>
      </c>
      <c r="C6" s="10" t="n">
        <v>6</v>
      </c>
      <c r="D6" s="10" t="s">
        <v>80</v>
      </c>
      <c r="E6" s="10" t="s">
        <v>15</v>
      </c>
      <c r="F6" s="10" t="n">
        <v>32</v>
      </c>
      <c r="G6" s="11" t="n">
        <v>237.9</v>
      </c>
      <c r="H6" s="10" t="n">
        <f aca="true">IF((ISBLANK(D6)),"",IF(F6&gt;=30,INDIRECT(ADDRESS((MATCH(F6,Mens!$A$1:$A$84,0)+0),7,,,"Mens")),1))</f>
        <v>1</v>
      </c>
      <c r="I6" s="12" t="n">
        <f aca="false">IF(ISBLANK(G6),"",INT(L6/60)*100+L6-INT(L6/60)*60)</f>
        <v>237.9</v>
      </c>
      <c r="J6" s="11" t="n">
        <v>310</v>
      </c>
      <c r="K6" s="11" t="n">
        <f aca="false">INT(M6/60)*100+M6-INT(M6/60)*60</f>
        <v>310</v>
      </c>
      <c r="L6" s="10" t="n">
        <f aca="false">ROUND((INT(G6/100)*60+(G6-INT(G6/100)*100))*H6,3)</f>
        <v>157.9</v>
      </c>
      <c r="M6" s="10" t="n">
        <f aca="false">IF(ISBLANK(J6),"",ROUND((INT(J6/100)*60+(J6-INT(J6/100)*100))*H6,3))</f>
        <v>190</v>
      </c>
    </row>
    <row r="7" customFormat="false" ht="15.75" hidden="false" customHeight="false" outlineLevel="0" collapsed="false">
      <c r="A7" s="10" t="n">
        <v>5</v>
      </c>
      <c r="B7" s="10" t="n">
        <v>100</v>
      </c>
      <c r="C7" s="10" t="n">
        <v>3</v>
      </c>
      <c r="D7" s="10" t="s">
        <v>81</v>
      </c>
      <c r="E7" s="10" t="s">
        <v>15</v>
      </c>
      <c r="F7" s="10" t="n">
        <v>51</v>
      </c>
      <c r="G7" s="11" t="n">
        <v>301.5</v>
      </c>
      <c r="H7" s="10" t="n">
        <f aca="true">IF((ISBLANK(D7)),"",IF(F7&gt;=30,INDIRECT(ADDRESS((MATCH(F7,Mens!$A$1:$A$84,0)+0),7,,,"Mens")),1))</f>
        <v>0.8838</v>
      </c>
      <c r="I7" s="12" t="n">
        <f aca="false">IF(ISBLANK(G7),"",INT(L7/60)*100+L7-INT(L7/60)*60)</f>
        <v>240.41</v>
      </c>
      <c r="J7" s="11" t="n">
        <v>250</v>
      </c>
      <c r="K7" s="11" t="n">
        <f aca="false">INT(M7/60)*100+M7-INT(M7/60)*60</f>
        <v>230.246</v>
      </c>
      <c r="L7" s="10" t="n">
        <f aca="false">ROUND((INT(G7/100)*60+(G7-INT(G7/100)*100))*H7,3)</f>
        <v>160.41</v>
      </c>
      <c r="M7" s="10" t="n">
        <f aca="false">IF(ISBLANK(J7),"",ROUND((INT(J7/100)*60+(J7-INT(J7/100)*100))*H7,3))</f>
        <v>150.246</v>
      </c>
    </row>
    <row r="8" customFormat="false" ht="15.75" hidden="false" customHeight="false" outlineLevel="0" collapsed="false">
      <c r="A8" s="10" t="n">
        <v>6</v>
      </c>
      <c r="B8" s="10" t="n">
        <v>140</v>
      </c>
      <c r="C8" s="10" t="n">
        <v>6</v>
      </c>
      <c r="D8" s="10" t="s">
        <v>82</v>
      </c>
      <c r="E8" s="10" t="s">
        <v>15</v>
      </c>
      <c r="F8" s="10" t="n">
        <v>30</v>
      </c>
      <c r="G8" s="11" t="n">
        <v>242.8</v>
      </c>
      <c r="H8" s="10" t="n">
        <f aca="true">IF((ISBLANK(D8)),"",IF(F8&gt;=30,INDIRECT(ADDRESS((MATCH(F8,Mens!$A$1:$A$84,0)+0),7,,,"Mens")),1))</f>
        <v>1</v>
      </c>
      <c r="I8" s="12" t="n">
        <f aca="false">IF(ISBLANK(G8),"",INT(L8/60)*100+L8-INT(L8/60)*60)</f>
        <v>242.8</v>
      </c>
      <c r="J8" s="11" t="n">
        <v>320</v>
      </c>
      <c r="K8" s="11" t="n">
        <f aca="false">INT(M8/60)*100+M8-INT(M8/60)*60</f>
        <v>320</v>
      </c>
      <c r="L8" s="10" t="n">
        <f aca="false">ROUND((INT(G8/100)*60+(G8-INT(G8/100)*100))*H8,3)</f>
        <v>162.8</v>
      </c>
      <c r="M8" s="10" t="n">
        <f aca="false">IF(ISBLANK(J8),"",ROUND((INT(J8/100)*60+(J8-INT(J8/100)*100))*H8,3))</f>
        <v>200</v>
      </c>
    </row>
    <row r="9" customFormat="false" ht="15.75" hidden="false" customHeight="false" outlineLevel="0" collapsed="false">
      <c r="A9" s="10" t="n">
        <v>7</v>
      </c>
      <c r="B9" s="10" t="n">
        <v>128</v>
      </c>
      <c r="C9" s="10" t="n">
        <v>5</v>
      </c>
      <c r="D9" s="10" t="s">
        <v>83</v>
      </c>
      <c r="E9" s="10" t="s">
        <v>15</v>
      </c>
      <c r="F9" s="10" t="n">
        <v>42</v>
      </c>
      <c r="G9" s="11" t="n">
        <v>252.9</v>
      </c>
      <c r="H9" s="10" t="n">
        <f aca="true">IF((ISBLANK(D9)),"",IF(F9&gt;=30,INDIRECT(ADDRESS((MATCH(F9,Mens!$A$1:$A$84,0)+0),7,,,"Mens")),1))</f>
        <v>0.9483</v>
      </c>
      <c r="I9" s="12" t="n">
        <f aca="false">IF(ISBLANK(G9),"",INT(L9/60)*100+L9-INT(L9/60)*60)</f>
        <v>243.961</v>
      </c>
      <c r="J9" s="11" t="n">
        <v>310</v>
      </c>
      <c r="K9" s="11" t="n">
        <f aca="false">INT(M9/60)*100+M9-INT(M9/60)*60</f>
        <v>300.177</v>
      </c>
      <c r="L9" s="10" t="n">
        <f aca="false">ROUND((INT(G9/100)*60+(G9-INT(G9/100)*100))*H9,3)</f>
        <v>163.961</v>
      </c>
      <c r="M9" s="10" t="n">
        <f aca="false">IF(ISBLANK(J9),"",ROUND((INT(J9/100)*60+(J9-INT(J9/100)*100))*H9,3))</f>
        <v>180.177</v>
      </c>
    </row>
    <row r="10" customFormat="false" ht="15.75" hidden="false" customHeight="false" outlineLevel="0" collapsed="false">
      <c r="A10" s="10" t="n">
        <v>8</v>
      </c>
      <c r="B10" s="10" t="n">
        <v>85</v>
      </c>
      <c r="C10" s="10" t="n">
        <v>2</v>
      </c>
      <c r="D10" s="10" t="s">
        <v>84</v>
      </c>
      <c r="E10" s="10" t="s">
        <v>15</v>
      </c>
      <c r="F10" s="10" t="n">
        <v>62</v>
      </c>
      <c r="G10" s="11" t="n">
        <v>325</v>
      </c>
      <c r="H10" s="10" t="n">
        <f aca="true">IF((ISBLANK(D10)),"",IF(F10&gt;=30,INDIRECT(ADDRESS((MATCH(F10,Mens!$A$1:$A$84,0)+0),7,,,"Mens")),1))</f>
        <v>0.807</v>
      </c>
      <c r="I10" s="12" t="n">
        <f aca="false">IF(ISBLANK(G10),"",INT(L10/60)*100+L10-INT(L10/60)*60)</f>
        <v>245.435</v>
      </c>
      <c r="J10" s="11" t="n">
        <v>250</v>
      </c>
      <c r="K10" s="11" t="n">
        <f aca="false">INT(M10/60)*100+M10-INT(M10/60)*60</f>
        <v>217.19</v>
      </c>
      <c r="L10" s="10" t="n">
        <f aca="false">ROUND((INT(G10/100)*60+(G10-INT(G10/100)*100))*H10,3)</f>
        <v>165.435</v>
      </c>
      <c r="M10" s="10" t="n">
        <f aca="false">IF(ISBLANK(J10),"",ROUND((INT(J10/100)*60+(J10-INT(J10/100)*100))*H10,3))</f>
        <v>137.19</v>
      </c>
    </row>
    <row r="11" customFormat="false" ht="15.75" hidden="false" customHeight="false" outlineLevel="0" collapsed="false">
      <c r="A11" s="10" t="n">
        <v>9</v>
      </c>
      <c r="B11" s="10" t="n">
        <v>152</v>
      </c>
      <c r="C11" s="10" t="n">
        <v>6</v>
      </c>
      <c r="D11" s="10" t="s">
        <v>85</v>
      </c>
      <c r="F11" s="10" t="n">
        <v>25</v>
      </c>
      <c r="G11" s="11" t="n">
        <v>245.7</v>
      </c>
      <c r="H11" s="10" t="n">
        <f aca="true">IF((ISBLANK(D11)),"",IF(F11&gt;=30,INDIRECT(ADDRESS((MATCH(F11,Mens!$A$1:$A$84,0)+0),7,,,"Mens")),1))</f>
        <v>1</v>
      </c>
      <c r="I11" s="12" t="n">
        <f aca="false">IF(ISBLANK(G11),"",INT(L11/60)*100+L11-INT(L11/60)*60)</f>
        <v>245.7</v>
      </c>
      <c r="J11" s="11" t="n">
        <v>315</v>
      </c>
      <c r="K11" s="11" t="n">
        <f aca="false">INT(M11/60)*100+M11-INT(M11/60)*60</f>
        <v>315</v>
      </c>
      <c r="L11" s="10" t="n">
        <f aca="false">ROUND((INT(G11/100)*60+(G11-INT(G11/100)*100))*H11,3)</f>
        <v>165.7</v>
      </c>
      <c r="M11" s="10" t="n">
        <f aca="false">IF(ISBLANK(J11),"",ROUND((INT(J11/100)*60+(J11-INT(J11/100)*100))*H11,3))</f>
        <v>195</v>
      </c>
    </row>
    <row r="12" customFormat="false" ht="15.75" hidden="false" customHeight="false" outlineLevel="0" collapsed="false">
      <c r="A12" s="10" t="n">
        <v>10</v>
      </c>
      <c r="B12" s="10" t="n">
        <v>141</v>
      </c>
      <c r="C12" s="10" t="n">
        <v>6</v>
      </c>
      <c r="D12" s="10" t="s">
        <v>86</v>
      </c>
      <c r="E12" s="10" t="s">
        <v>15</v>
      </c>
      <c r="F12" s="10" t="n">
        <v>39</v>
      </c>
      <c r="G12" s="11" t="n">
        <v>250.8</v>
      </c>
      <c r="H12" s="10" t="n">
        <f aca="true">IF((ISBLANK(D12)),"",IF(F12&gt;=30,INDIRECT(ADDRESS((MATCH(F12,Mens!$A$1:$A$84,0)+0),7,,,"Mens")),1))</f>
        <v>0.9702</v>
      </c>
      <c r="I12" s="12" t="n">
        <f aca="false">IF(ISBLANK(G12),"",INT(L12/60)*100+L12-INT(L12/60)*60)</f>
        <v>245.71</v>
      </c>
      <c r="J12" s="11" t="n">
        <v>305</v>
      </c>
      <c r="K12" s="11" t="n">
        <f aca="false">INT(M12/60)*100+M12-INT(M12/60)*60</f>
        <v>259.487</v>
      </c>
      <c r="L12" s="10" t="n">
        <f aca="false">ROUND((INT(G12/100)*60+(G12-INT(G12/100)*100))*H12,3)</f>
        <v>165.71</v>
      </c>
      <c r="M12" s="10" t="n">
        <f aca="false">IF(ISBLANK(J12),"",ROUND((INT(J12/100)*60+(J12-INT(J12/100)*100))*H12,3))</f>
        <v>179.487</v>
      </c>
    </row>
    <row r="13" customFormat="false" ht="15.75" hidden="false" customHeight="false" outlineLevel="0" collapsed="false">
      <c r="A13" s="10" t="n">
        <v>11</v>
      </c>
      <c r="B13" s="10" t="n">
        <v>142</v>
      </c>
      <c r="C13" s="10" t="n">
        <v>6</v>
      </c>
      <c r="D13" s="10" t="s">
        <v>87</v>
      </c>
      <c r="E13" s="10" t="s">
        <v>15</v>
      </c>
      <c r="F13" s="10" t="n">
        <v>28</v>
      </c>
      <c r="G13" s="11" t="n">
        <v>246.2</v>
      </c>
      <c r="H13" s="10" t="n">
        <f aca="true">IF((ISBLANK(D13)),"",IF(F13&gt;=30,INDIRECT(ADDRESS((MATCH(F13,Mens!$A$1:$A$84,0)+0),7,,,"Mens")),1))</f>
        <v>1</v>
      </c>
      <c r="I13" s="12" t="n">
        <f aca="false">IF(ISBLANK(G13),"",INT(L13/60)*100+L13-INT(L13/60)*60)</f>
        <v>246.2</v>
      </c>
      <c r="J13" s="11" t="n">
        <v>320</v>
      </c>
      <c r="K13" s="11" t="n">
        <f aca="false">INT(M13/60)*100+M13-INT(M13/60)*60</f>
        <v>320</v>
      </c>
      <c r="L13" s="10" t="n">
        <f aca="false">ROUND((INT(G13/100)*60+(G13-INT(G13/100)*100))*H13,3)</f>
        <v>166.2</v>
      </c>
      <c r="M13" s="10" t="n">
        <f aca="false">IF(ISBLANK(J13),"",ROUND((INT(J13/100)*60+(J13-INT(J13/100)*100))*H13,3))</f>
        <v>200</v>
      </c>
    </row>
    <row r="14" customFormat="false" ht="15.75" hidden="false" customHeight="false" outlineLevel="0" collapsed="false">
      <c r="A14" s="10" t="n">
        <v>12</v>
      </c>
      <c r="B14" s="10" t="n">
        <v>145</v>
      </c>
      <c r="C14" s="10" t="n">
        <v>6</v>
      </c>
      <c r="D14" s="10" t="s">
        <v>88</v>
      </c>
      <c r="E14" s="10" t="s">
        <v>15</v>
      </c>
      <c r="F14" s="10" t="n">
        <v>33</v>
      </c>
      <c r="G14" s="11" t="n">
        <v>246.5</v>
      </c>
      <c r="H14" s="10" t="n">
        <f aca="true">IF((ISBLANK(D14)),"",IF(F14&gt;=30,INDIRECT(ADDRESS((MATCH(F14,Mens!$A$1:$A$84,0)+0),7,,,"Mens")),1))</f>
        <v>1</v>
      </c>
      <c r="I14" s="12" t="n">
        <f aca="false">IF(ISBLANK(G14),"",INT(L14/60)*100+L14-INT(L14/60)*60)</f>
        <v>246.5</v>
      </c>
      <c r="J14" s="11" t="n">
        <v>320</v>
      </c>
      <c r="K14" s="11" t="n">
        <f aca="false">INT(M14/60)*100+M14-INT(M14/60)*60</f>
        <v>320</v>
      </c>
      <c r="L14" s="10" t="n">
        <f aca="false">ROUND((INT(G14/100)*60+(G14-INT(G14/100)*100))*H14,3)</f>
        <v>166.5</v>
      </c>
      <c r="M14" s="10" t="n">
        <f aca="false">IF(ISBLANK(J14),"",ROUND((INT(J14/100)*60+(J14-INT(J14/100)*100))*H14,3))</f>
        <v>200</v>
      </c>
    </row>
    <row r="15" customFormat="false" ht="15.75" hidden="false" customHeight="false" outlineLevel="0" collapsed="false">
      <c r="A15" s="10" t="n">
        <v>13</v>
      </c>
      <c r="B15" s="10" t="n">
        <v>143</v>
      </c>
      <c r="C15" s="10" t="n">
        <v>6</v>
      </c>
      <c r="D15" s="10" t="s">
        <v>89</v>
      </c>
      <c r="E15" s="10" t="s">
        <v>15</v>
      </c>
      <c r="F15" s="10" t="n">
        <v>34</v>
      </c>
      <c r="G15" s="11" t="n">
        <v>247.6</v>
      </c>
      <c r="H15" s="10" t="n">
        <f aca="true">IF((ISBLANK(D15)),"",IF(F15&gt;=30,INDIRECT(ADDRESS((MATCH(F15,Mens!$A$1:$A$84,0)+0),7,,,"Mens")),1))</f>
        <v>1</v>
      </c>
      <c r="I15" s="12" t="n">
        <f aca="false">IF(ISBLANK(G15),"",INT(L15/60)*100+L15-INT(L15/60)*60)</f>
        <v>247.6</v>
      </c>
      <c r="J15" s="11" t="n">
        <v>305</v>
      </c>
      <c r="K15" s="11" t="n">
        <f aca="false">INT(M15/60)*100+M15-INT(M15/60)*60</f>
        <v>305</v>
      </c>
      <c r="L15" s="10" t="n">
        <f aca="false">ROUND((INT(G15/100)*60+(G15-INT(G15/100)*100))*H15,3)</f>
        <v>167.6</v>
      </c>
      <c r="M15" s="10" t="n">
        <f aca="false">IF(ISBLANK(J15),"",ROUND((INT(J15/100)*60+(J15-INT(J15/100)*100))*H15,3))</f>
        <v>185</v>
      </c>
    </row>
    <row r="16" customFormat="false" ht="15.75" hidden="false" customHeight="false" outlineLevel="0" collapsed="false">
      <c r="A16" s="10" t="n">
        <v>14</v>
      </c>
      <c r="B16" s="10" t="n">
        <v>111</v>
      </c>
      <c r="C16" s="10" t="n">
        <v>4</v>
      </c>
      <c r="D16" s="10" t="s">
        <v>90</v>
      </c>
      <c r="E16" s="10" t="s">
        <v>15</v>
      </c>
      <c r="F16" s="10" t="n">
        <v>40</v>
      </c>
      <c r="G16" s="11" t="n">
        <v>254.6</v>
      </c>
      <c r="H16" s="10" t="n">
        <f aca="true">IF((ISBLANK(D16)),"",IF(F16&gt;=30,INDIRECT(ADDRESS((MATCH(F16,Mens!$A$1:$A$84,0)+0),7,,,"Mens")),1))</f>
        <v>0.9629</v>
      </c>
      <c r="I16" s="12" t="n">
        <f aca="false">IF(ISBLANK(G16),"",INT(L16/60)*100+L16-INT(L16/60)*60)</f>
        <v>248.122</v>
      </c>
      <c r="J16" s="11" t="n">
        <v>310</v>
      </c>
      <c r="K16" s="11" t="n">
        <f aca="false">INT(M16/60)*100+M16-INT(M16/60)*60</f>
        <v>302.951</v>
      </c>
      <c r="L16" s="10" t="n">
        <f aca="false">ROUND((INT(G16/100)*60+(G16-INT(G16/100)*100))*H16,3)</f>
        <v>168.122</v>
      </c>
      <c r="M16" s="10" t="n">
        <f aca="false">IF(ISBLANK(J16),"",ROUND((INT(J16/100)*60+(J16-INT(J16/100)*100))*H16,3))</f>
        <v>182.951</v>
      </c>
    </row>
    <row r="17" customFormat="false" ht="15.75" hidden="false" customHeight="false" outlineLevel="0" collapsed="false">
      <c r="A17" s="10" t="n">
        <v>15</v>
      </c>
      <c r="B17" s="10" t="n">
        <v>102</v>
      </c>
      <c r="C17" s="10" t="n">
        <v>3</v>
      </c>
      <c r="D17" s="10" t="s">
        <v>91</v>
      </c>
      <c r="E17" s="10" t="s">
        <v>15</v>
      </c>
      <c r="F17" s="10" t="n">
        <v>48</v>
      </c>
      <c r="G17" s="11" t="n">
        <v>306.1</v>
      </c>
      <c r="H17" s="10" t="n">
        <f aca="true">IF((ISBLANK(D17)),"",IF(F17&gt;=30,INDIRECT(ADDRESS((MATCH(F17,Mens!$A$1:$A$84,0)+0),7,,,"Mens")),1))</f>
        <v>0.9051</v>
      </c>
      <c r="I17" s="12" t="n">
        <f aca="false">IF(ISBLANK(G17),"",INT(L17/60)*100+L17-INT(L17/60)*60)</f>
        <v>248.439</v>
      </c>
      <c r="J17" s="11" t="n">
        <v>310</v>
      </c>
      <c r="K17" s="11" t="n">
        <f aca="false">INT(M17/60)*100+M17-INT(M17/60)*60</f>
        <v>251.969</v>
      </c>
      <c r="L17" s="10" t="n">
        <f aca="false">ROUND((INT(G17/100)*60+(G17-INT(G17/100)*100))*H17,3)</f>
        <v>168.439</v>
      </c>
      <c r="M17" s="10" t="n">
        <f aca="false">IF(ISBLANK(J17),"",ROUND((INT(J17/100)*60+(J17-INT(J17/100)*100))*H17,3))</f>
        <v>171.969</v>
      </c>
    </row>
    <row r="18" customFormat="false" ht="15.75" hidden="false" customHeight="false" outlineLevel="0" collapsed="false">
      <c r="A18" s="10" t="n">
        <v>16</v>
      </c>
      <c r="B18" s="10" t="n">
        <v>74</v>
      </c>
      <c r="C18" s="10" t="n">
        <v>1</v>
      </c>
      <c r="D18" s="10" t="s">
        <v>92</v>
      </c>
      <c r="E18" s="10" t="s">
        <v>15</v>
      </c>
      <c r="F18" s="10" t="n">
        <v>59</v>
      </c>
      <c r="G18" s="11" t="n">
        <v>325</v>
      </c>
      <c r="H18" s="10" t="n">
        <f aca="true">IF((ISBLANK(D18)),"",IF(F18&gt;=30,INDIRECT(ADDRESS((MATCH(F18,Mens!$A$1:$A$84,0)+0),7,,,"Mens")),1))</f>
        <v>0.8277</v>
      </c>
      <c r="I18" s="12" t="n">
        <f aca="false">IF(ISBLANK(G18),"",INT(L18/60)*100+L18-INT(L18/60)*60)</f>
        <v>249.679</v>
      </c>
      <c r="J18" s="11" t="n">
        <v>250</v>
      </c>
      <c r="K18" s="11" t="n">
        <f aca="false">INT(M18/60)*100+M18-INT(M18/60)*60</f>
        <v>220.709</v>
      </c>
      <c r="L18" s="10" t="n">
        <f aca="false">ROUND((INT(G18/100)*60+(G18-INT(G18/100)*100))*H18,3)</f>
        <v>169.679</v>
      </c>
      <c r="M18" s="10" t="n">
        <f aca="false">IF(ISBLANK(J18),"",ROUND((INT(J18/100)*60+(J18-INT(J18/100)*100))*H18,3))</f>
        <v>140.709</v>
      </c>
    </row>
    <row r="19" customFormat="false" ht="15.75" hidden="false" customHeight="false" outlineLevel="0" collapsed="false">
      <c r="A19" s="10" t="n">
        <v>17</v>
      </c>
      <c r="B19" s="10" t="n">
        <v>129</v>
      </c>
      <c r="C19" s="10" t="n">
        <v>5</v>
      </c>
      <c r="D19" s="10" t="s">
        <v>93</v>
      </c>
      <c r="E19" s="10" t="s">
        <v>15</v>
      </c>
      <c r="F19" s="10" t="n">
        <v>38</v>
      </c>
      <c r="G19" s="11" t="n">
        <v>254.8</v>
      </c>
      <c r="H19" s="10" t="n">
        <f aca="true">IF((ISBLANK(D19)),"",IF(F19&gt;=30,INDIRECT(ADDRESS((MATCH(F19,Mens!$A$1:$A$84,0)+0),7,,,"Mens")),1))</f>
        <v>0.9776</v>
      </c>
      <c r="I19" s="12" t="n">
        <f aca="false">IF(ISBLANK(G19),"",INT(L19/60)*100+L19-INT(L19/60)*60)</f>
        <v>250.884</v>
      </c>
      <c r="J19" s="11" t="n">
        <v>405</v>
      </c>
      <c r="K19" s="11" t="n">
        <f aca="false">INT(M19/60)*100+M19-INT(M19/60)*60</f>
        <v>359.512</v>
      </c>
      <c r="L19" s="10" t="n">
        <f aca="false">ROUND((INT(G19/100)*60+(G19-INT(G19/100)*100))*H19,3)</f>
        <v>170.884</v>
      </c>
      <c r="M19" s="10" t="n">
        <f aca="false">IF(ISBLANK(J19),"",ROUND((INT(J19/100)*60+(J19-INT(J19/100)*100))*H19,3))</f>
        <v>239.512</v>
      </c>
    </row>
    <row r="20" customFormat="false" ht="15.75" hidden="false" customHeight="false" outlineLevel="0" collapsed="false">
      <c r="A20" s="10" t="n">
        <v>18</v>
      </c>
      <c r="B20" s="10" t="n">
        <v>124</v>
      </c>
      <c r="C20" s="10" t="n">
        <v>5</v>
      </c>
      <c r="D20" s="10" t="s">
        <v>94</v>
      </c>
      <c r="E20" s="10" t="s">
        <v>15</v>
      </c>
      <c r="F20" s="10" t="n">
        <v>35</v>
      </c>
      <c r="G20" s="11" t="n">
        <v>251.4</v>
      </c>
      <c r="H20" s="10" t="n">
        <f aca="true">IF((ISBLANK(D20)),"",IF(F20&gt;=30,INDIRECT(ADDRESS((MATCH(F20,Mens!$A$1:$A$84,0)+0),7,,,"Mens")),1))</f>
        <v>0.9997</v>
      </c>
      <c r="I20" s="12" t="n">
        <f aca="false">IF(ISBLANK(G20),"",INT(L20/60)*100+L20-INT(L20/60)*60)</f>
        <v>251.349</v>
      </c>
      <c r="J20" s="11" t="n">
        <v>250</v>
      </c>
      <c r="K20" s="11" t="n">
        <f aca="false">INT(M20/60)*100+M20-INT(M20/60)*60</f>
        <v>249.949</v>
      </c>
      <c r="L20" s="10" t="n">
        <f aca="false">ROUND((INT(G20/100)*60+(G20-INT(G20/100)*100))*H20,3)</f>
        <v>171.349</v>
      </c>
      <c r="M20" s="10" t="n">
        <f aca="false">IF(ISBLANK(J20),"",ROUND((INT(J20/100)*60+(J20-INT(J20/100)*100))*H20,3))</f>
        <v>169.949</v>
      </c>
    </row>
    <row r="21" customFormat="false" ht="15.75" hidden="false" customHeight="false" outlineLevel="0" collapsed="false">
      <c r="A21" s="10" t="n">
        <v>19</v>
      </c>
      <c r="B21" s="10" t="n">
        <v>147</v>
      </c>
      <c r="C21" s="10" t="n">
        <v>6</v>
      </c>
      <c r="D21" s="10" t="s">
        <v>95</v>
      </c>
      <c r="E21" s="10" t="s">
        <v>15</v>
      </c>
      <c r="F21" s="10" t="n">
        <v>16</v>
      </c>
      <c r="G21" s="11" t="n">
        <v>251.4</v>
      </c>
      <c r="H21" s="10" t="n">
        <f aca="true">IF((ISBLANK(D21)),"",IF(F21&gt;=30,INDIRECT(ADDRESS((MATCH(F21,Mens!$A$1:$A$84,0)+0),7,,,"Mens")),1))</f>
        <v>1</v>
      </c>
      <c r="I21" s="12" t="n">
        <f aca="false">IF(ISBLANK(G21),"",INT(L21/60)*100+L21-INT(L21/60)*60)</f>
        <v>251.4</v>
      </c>
      <c r="J21" s="11" t="n">
        <v>315</v>
      </c>
      <c r="K21" s="11" t="n">
        <f aca="false">INT(M21/60)*100+M21-INT(M21/60)*60</f>
        <v>315</v>
      </c>
      <c r="L21" s="10" t="n">
        <f aca="false">ROUND((INT(G21/100)*60+(G21-INT(G21/100)*100))*H21,3)</f>
        <v>171.4</v>
      </c>
      <c r="M21" s="10" t="n">
        <f aca="false">IF(ISBLANK(J21),"",ROUND((INT(J21/100)*60+(J21-INT(J21/100)*100))*H21,3))</f>
        <v>195</v>
      </c>
    </row>
    <row r="22" customFormat="false" ht="15.75" hidden="false" customHeight="false" outlineLevel="0" collapsed="false">
      <c r="A22" s="10" t="n">
        <v>20</v>
      </c>
      <c r="B22" s="10" t="n">
        <v>135</v>
      </c>
      <c r="C22" s="10" t="n">
        <v>5</v>
      </c>
      <c r="D22" s="10" t="s">
        <v>96</v>
      </c>
      <c r="E22" s="10" t="s">
        <v>15</v>
      </c>
      <c r="F22" s="10" t="n">
        <v>32</v>
      </c>
      <c r="G22" s="11" t="n">
        <v>251.8</v>
      </c>
      <c r="H22" s="10" t="n">
        <f aca="true">IF((ISBLANK(D22)),"",IF(F22&gt;=30,INDIRECT(ADDRESS((MATCH(F22,Mens!$A$1:$A$84,0)+0),7,,,"Mens")),1))</f>
        <v>1</v>
      </c>
      <c r="I22" s="12" t="n">
        <f aca="false">IF(ISBLANK(G22),"",INT(L22/60)*100+L22-INT(L22/60)*60)</f>
        <v>251.8</v>
      </c>
      <c r="J22" s="11" t="n">
        <v>310</v>
      </c>
      <c r="K22" s="11" t="n">
        <f aca="false">INT(M22/60)*100+M22-INT(M22/60)*60</f>
        <v>310</v>
      </c>
      <c r="L22" s="10" t="n">
        <f aca="false">ROUND((INT(G22/100)*60+(G22-INT(G22/100)*100))*H22,3)</f>
        <v>171.8</v>
      </c>
      <c r="M22" s="10" t="n">
        <f aca="false">IF(ISBLANK(J22),"",ROUND((INT(J22/100)*60+(J22-INT(J22/100)*100))*H22,3))</f>
        <v>190</v>
      </c>
    </row>
    <row r="23" customFormat="false" ht="15.75" hidden="false" customHeight="false" outlineLevel="0" collapsed="false">
      <c r="A23" s="10" t="n">
        <v>21</v>
      </c>
      <c r="B23" s="10" t="n">
        <v>148</v>
      </c>
      <c r="C23" s="10" t="n">
        <v>6</v>
      </c>
      <c r="D23" s="10" t="s">
        <v>97</v>
      </c>
      <c r="E23" s="10" t="s">
        <v>15</v>
      </c>
      <c r="F23" s="10" t="n">
        <v>29</v>
      </c>
      <c r="G23" s="11" t="n">
        <v>251.8</v>
      </c>
      <c r="H23" s="10" t="n">
        <f aca="true">IF((ISBLANK(D23)),"",IF(F23&gt;=30,INDIRECT(ADDRESS((MATCH(F23,Mens!$A$1:$A$84,0)+0),7,,,"Mens")),1))</f>
        <v>1</v>
      </c>
      <c r="I23" s="12" t="n">
        <f aca="false">IF(ISBLANK(G23),"",INT(L23/60)*100+L23-INT(L23/60)*60)</f>
        <v>251.8</v>
      </c>
      <c r="J23" s="11" t="n">
        <v>300</v>
      </c>
      <c r="K23" s="11" t="n">
        <f aca="false">INT(M23/60)*100+M23-INT(M23/60)*60</f>
        <v>300</v>
      </c>
      <c r="L23" s="10" t="n">
        <f aca="false">ROUND((INT(G23/100)*60+(G23-INT(G23/100)*100))*H23,3)</f>
        <v>171.8</v>
      </c>
      <c r="M23" s="10" t="n">
        <f aca="false">IF(ISBLANK(J23),"",ROUND((INT(J23/100)*60+(J23-INT(J23/100)*100))*H23,3))</f>
        <v>180</v>
      </c>
    </row>
    <row r="24" customFormat="false" ht="15.75" hidden="false" customHeight="false" outlineLevel="0" collapsed="false">
      <c r="A24" s="10" t="n">
        <v>22</v>
      </c>
      <c r="B24" s="10" t="n">
        <v>134</v>
      </c>
      <c r="C24" s="10" t="n">
        <v>5</v>
      </c>
      <c r="D24" s="10" t="s">
        <v>98</v>
      </c>
      <c r="E24" s="10" t="s">
        <v>15</v>
      </c>
      <c r="F24" s="10" t="n">
        <v>33</v>
      </c>
      <c r="G24" s="11" t="n">
        <v>253.1</v>
      </c>
      <c r="H24" s="10" t="n">
        <f aca="true">IF((ISBLANK(D24)),"",IF(F24&gt;=30,INDIRECT(ADDRESS((MATCH(F24,Mens!$A$1:$A$84,0)+0),7,,,"Mens")),1))</f>
        <v>1</v>
      </c>
      <c r="I24" s="12" t="n">
        <f aca="false">IF(ISBLANK(G24),"",INT(L24/60)*100+L24-INT(L24/60)*60)</f>
        <v>253.1</v>
      </c>
      <c r="J24" s="11" t="n">
        <v>320</v>
      </c>
      <c r="K24" s="11" t="n">
        <f aca="false">INT(M24/60)*100+M24-INT(M24/60)*60</f>
        <v>320</v>
      </c>
      <c r="L24" s="10" t="n">
        <f aca="false">ROUND((INT(G24/100)*60+(G24-INT(G24/100)*100))*H24,3)</f>
        <v>173.1</v>
      </c>
      <c r="M24" s="10" t="n">
        <f aca="false">IF(ISBLANK(J24),"",ROUND((INT(J24/100)*60+(J24-INT(J24/100)*100))*H24,3))</f>
        <v>200</v>
      </c>
    </row>
    <row r="25" customFormat="false" ht="15.75" hidden="false" customHeight="false" outlineLevel="0" collapsed="false">
      <c r="A25" s="10" t="n">
        <v>23</v>
      </c>
      <c r="B25" s="10" t="n">
        <v>33</v>
      </c>
      <c r="C25" s="10" t="n">
        <v>6</v>
      </c>
      <c r="D25" s="10" t="s">
        <v>99</v>
      </c>
      <c r="F25" s="10" t="n">
        <v>26</v>
      </c>
      <c r="G25" s="11" t="n">
        <v>253.4</v>
      </c>
      <c r="H25" s="10" t="n">
        <f aca="true">IF((ISBLANK(D25)),"",IF(F25&gt;=30,INDIRECT(ADDRESS((MATCH(F25,Mens!$A$1:$A$84,0)+0),7,,,"Mens")),1))</f>
        <v>1</v>
      </c>
      <c r="I25" s="12" t="n">
        <f aca="false">IF(ISBLANK(G25),"",INT(L25/60)*100+L25-INT(L25/60)*60)</f>
        <v>253.4</v>
      </c>
      <c r="J25" s="11" t="n">
        <v>315</v>
      </c>
      <c r="K25" s="11" t="n">
        <f aca="false">INT(M25/60)*100+M25-INT(M25/60)*60</f>
        <v>315</v>
      </c>
      <c r="L25" s="10" t="n">
        <f aca="false">ROUND((INT(G25/100)*60+(G25-INT(G25/100)*100))*H25,3)</f>
        <v>173.4</v>
      </c>
      <c r="M25" s="10" t="n">
        <f aca="false">IF(ISBLANK(J25),"",ROUND((INT(J25/100)*60+(J25-INT(J25/100)*100))*H25,3))</f>
        <v>195</v>
      </c>
    </row>
    <row r="26" customFormat="false" ht="15.75" hidden="false" customHeight="false" outlineLevel="0" collapsed="false">
      <c r="A26" s="10" t="n">
        <v>24</v>
      </c>
      <c r="B26" s="10" t="n">
        <v>133</v>
      </c>
      <c r="C26" s="10" t="n">
        <v>5</v>
      </c>
      <c r="D26" s="10" t="s">
        <v>100</v>
      </c>
      <c r="E26" s="10" t="s">
        <v>15</v>
      </c>
      <c r="F26" s="10" t="n">
        <v>32</v>
      </c>
      <c r="G26" s="11" t="n">
        <v>254.3</v>
      </c>
      <c r="H26" s="10" t="n">
        <f aca="true">IF((ISBLANK(D26)),"",IF(F26&gt;=30,INDIRECT(ADDRESS((MATCH(F26,Mens!$A$1:$A$84,0)+0),7,,,"Mens")),1))</f>
        <v>1</v>
      </c>
      <c r="I26" s="12" t="n">
        <f aca="false">IF(ISBLANK(G26),"",INT(L26/60)*100+L26-INT(L26/60)*60)</f>
        <v>254.3</v>
      </c>
      <c r="J26" s="11" t="n">
        <v>305</v>
      </c>
      <c r="K26" s="11" t="n">
        <f aca="false">INT(M26/60)*100+M26-INT(M26/60)*60</f>
        <v>305</v>
      </c>
      <c r="L26" s="10" t="n">
        <f aca="false">ROUND((INT(G26/100)*60+(G26-INT(G26/100)*100))*H26,3)</f>
        <v>174.3</v>
      </c>
      <c r="M26" s="10" t="n">
        <f aca="false">IF(ISBLANK(J26),"",ROUND((INT(J26/100)*60+(J26-INT(J26/100)*100))*H26,3))</f>
        <v>185</v>
      </c>
    </row>
    <row r="27" customFormat="false" ht="15.75" hidden="false" customHeight="false" outlineLevel="0" collapsed="false">
      <c r="A27" s="10" t="n">
        <v>25</v>
      </c>
      <c r="B27" s="10" t="n">
        <v>146</v>
      </c>
      <c r="C27" s="10" t="n">
        <v>6</v>
      </c>
      <c r="D27" s="10" t="s">
        <v>101</v>
      </c>
      <c r="E27" s="10" t="s">
        <v>15</v>
      </c>
      <c r="F27" s="10" t="n">
        <v>37</v>
      </c>
      <c r="G27" s="11" t="n">
        <v>257</v>
      </c>
      <c r="H27" s="10" t="n">
        <f aca="true">IF((ISBLANK(D27)),"",IF(F27&gt;=30,INDIRECT(ADDRESS((MATCH(F27,Mens!$A$1:$A$84,0)+0),7,,,"Mens")),1))</f>
        <v>0.9849</v>
      </c>
      <c r="I27" s="12" t="n">
        <f aca="false">IF(ISBLANK(G27),"",INT(L27/60)*100+L27-INT(L27/60)*60)</f>
        <v>254.327</v>
      </c>
      <c r="J27" s="11" t="n">
        <v>320</v>
      </c>
      <c r="K27" s="11" t="n">
        <f aca="false">INT(M27/60)*100+M27-INT(M27/60)*60</f>
        <v>316.98</v>
      </c>
      <c r="L27" s="10" t="n">
        <f aca="false">ROUND((INT(G27/100)*60+(G27-INT(G27/100)*100))*H27,3)</f>
        <v>174.327</v>
      </c>
      <c r="M27" s="10" t="n">
        <f aca="false">IF(ISBLANK(J27),"",ROUND((INT(J27/100)*60+(J27-INT(J27/100)*100))*H27,3))</f>
        <v>196.98</v>
      </c>
    </row>
    <row r="28" customFormat="false" ht="15.75" hidden="false" customHeight="false" outlineLevel="0" collapsed="false">
      <c r="A28" s="10" t="n">
        <v>26</v>
      </c>
      <c r="B28" s="10" t="n">
        <v>115</v>
      </c>
      <c r="C28" s="10" t="n">
        <v>4</v>
      </c>
      <c r="D28" s="10" t="s">
        <v>102</v>
      </c>
      <c r="E28" s="10" t="s">
        <v>15</v>
      </c>
      <c r="F28" s="10" t="n">
        <v>36</v>
      </c>
      <c r="G28" s="11" t="n">
        <v>256.7</v>
      </c>
      <c r="H28" s="10" t="n">
        <f aca="true">IF((ISBLANK(D28)),"",IF(F28&gt;=30,INDIRECT(ADDRESS((MATCH(F28,Mens!$A$1:$A$84,0)+0),7,,,"Mens")),1))</f>
        <v>0.9923</v>
      </c>
      <c r="I28" s="12" t="n">
        <f aca="false">IF(ISBLANK(G28),"",INT(L28/60)*100+L28-INT(L28/60)*60)</f>
        <v>255.339</v>
      </c>
      <c r="J28" s="11" t="n">
        <v>252</v>
      </c>
      <c r="K28" s="11" t="n">
        <f aca="false">INT(M28/60)*100+M28-INT(M28/60)*60</f>
        <v>250.676</v>
      </c>
      <c r="L28" s="10" t="n">
        <f aca="false">ROUND((INT(G28/100)*60+(G28-INT(G28/100)*100))*H28,3)</f>
        <v>175.339</v>
      </c>
      <c r="M28" s="10" t="n">
        <f aca="false">IF(ISBLANK(J28),"",ROUND((INT(J28/100)*60+(J28-INT(J28/100)*100))*H28,3))</f>
        <v>170.676</v>
      </c>
    </row>
    <row r="29" customFormat="false" ht="15.75" hidden="false" customHeight="false" outlineLevel="0" collapsed="false">
      <c r="A29" s="10" t="n">
        <v>27</v>
      </c>
      <c r="B29" s="10" t="n">
        <v>123</v>
      </c>
      <c r="C29" s="10" t="n">
        <v>4</v>
      </c>
      <c r="D29" s="10" t="s">
        <v>103</v>
      </c>
      <c r="E29" s="10" t="s">
        <v>15</v>
      </c>
      <c r="F29" s="10" t="n">
        <v>43</v>
      </c>
      <c r="G29" s="11" t="n">
        <v>306.4</v>
      </c>
      <c r="H29" s="10" t="n">
        <f aca="true">IF((ISBLANK(D29)),"",IF(F29&gt;=30,INDIRECT(ADDRESS((MATCH(F29,Mens!$A$1:$A$84,0)+0),7,,,"Mens")),1))</f>
        <v>0.9411</v>
      </c>
      <c r="I29" s="12" t="n">
        <f aca="false">IF(ISBLANK(G29),"",INT(L29/60)*100+L29-INT(L29/60)*60)</f>
        <v>255.421</v>
      </c>
      <c r="J29" s="11" t="n">
        <v>300</v>
      </c>
      <c r="K29" s="11" t="n">
        <f aca="false">INT(M29/60)*100+M29-INT(M29/60)*60</f>
        <v>249.398</v>
      </c>
      <c r="L29" s="10" t="n">
        <f aca="false">ROUND((INT(G29/100)*60+(G29-INT(G29/100)*100))*H29,3)</f>
        <v>175.421</v>
      </c>
      <c r="M29" s="10" t="n">
        <f aca="false">IF(ISBLANK(J29),"",ROUND((INT(J29/100)*60+(J29-INT(J29/100)*100))*H29,3))</f>
        <v>169.398</v>
      </c>
    </row>
    <row r="30" customFormat="false" ht="15.75" hidden="false" customHeight="false" outlineLevel="0" collapsed="false">
      <c r="A30" s="10" t="n">
        <v>28</v>
      </c>
      <c r="B30" s="10" t="n">
        <v>122</v>
      </c>
      <c r="C30" s="10" t="n">
        <v>4</v>
      </c>
      <c r="D30" s="10" t="s">
        <v>104</v>
      </c>
      <c r="E30" s="10" t="s">
        <v>15</v>
      </c>
      <c r="F30" s="10" t="n">
        <v>33</v>
      </c>
      <c r="G30" s="11" t="n">
        <v>256</v>
      </c>
      <c r="H30" s="10" t="n">
        <f aca="true">IF((ISBLANK(D30)),"",IF(F30&gt;=30,INDIRECT(ADDRESS((MATCH(F30,Mens!$A$1:$A$84,0)+0),7,,,"Mens")),1))</f>
        <v>1</v>
      </c>
      <c r="I30" s="12" t="n">
        <f aca="false">IF(ISBLANK(G30),"",INT(L30/60)*100+L30-INT(L30/60)*60)</f>
        <v>256</v>
      </c>
      <c r="J30" s="11" t="n">
        <v>300</v>
      </c>
      <c r="K30" s="11" t="n">
        <f aca="false">INT(M30/60)*100+M30-INT(M30/60)*60</f>
        <v>300</v>
      </c>
      <c r="L30" s="10" t="n">
        <f aca="false">ROUND((INT(G30/100)*60+(G30-INT(G30/100)*100))*H30,3)</f>
        <v>176</v>
      </c>
      <c r="M30" s="10" t="n">
        <f aca="false">IF(ISBLANK(J30),"",ROUND((INT(J30/100)*60+(J30-INT(J30/100)*100))*H30,3))</f>
        <v>180</v>
      </c>
    </row>
    <row r="31" customFormat="false" ht="15.75" hidden="false" customHeight="false" outlineLevel="0" collapsed="false">
      <c r="A31" s="10" t="n">
        <v>29</v>
      </c>
      <c r="B31" s="10" t="n">
        <v>136</v>
      </c>
      <c r="C31" s="10" t="n">
        <v>5</v>
      </c>
      <c r="D31" s="10" t="s">
        <v>105</v>
      </c>
      <c r="E31" s="10" t="s">
        <v>15</v>
      </c>
      <c r="F31" s="10" t="n">
        <v>35</v>
      </c>
      <c r="G31" s="11" t="n">
        <v>256.5</v>
      </c>
      <c r="H31" s="10" t="n">
        <f aca="true">IF((ISBLANK(D31)),"",IF(F31&gt;=30,INDIRECT(ADDRESS((MATCH(F31,Mens!$A$1:$A$84,0)+0),7,,,"Mens")),1))</f>
        <v>0.9997</v>
      </c>
      <c r="I31" s="12" t="n">
        <f aca="false">IF(ISBLANK(G31),"",INT(L31/60)*100+L31-INT(L31/60)*60)</f>
        <v>256.447</v>
      </c>
      <c r="J31" s="11" t="n">
        <v>310</v>
      </c>
      <c r="K31" s="11" t="n">
        <f aca="false">INT(M31/60)*100+M31-INT(M31/60)*60</f>
        <v>309.943</v>
      </c>
      <c r="L31" s="10" t="n">
        <f aca="false">ROUND((INT(G31/100)*60+(G31-INT(G31/100)*100))*H31,3)</f>
        <v>176.447</v>
      </c>
      <c r="M31" s="10" t="n">
        <f aca="false">IF(ISBLANK(J31),"",ROUND((INT(J31/100)*60+(J31-INT(J31/100)*100))*H31,3))</f>
        <v>189.943</v>
      </c>
    </row>
    <row r="32" customFormat="false" ht="15.75" hidden="false" customHeight="false" outlineLevel="0" collapsed="false">
      <c r="A32" s="10" t="n">
        <v>30</v>
      </c>
      <c r="B32" s="10" t="n">
        <v>103</v>
      </c>
      <c r="C32" s="10" t="n">
        <v>3</v>
      </c>
      <c r="D32" s="10" t="s">
        <v>106</v>
      </c>
      <c r="E32" s="10" t="s">
        <v>15</v>
      </c>
      <c r="F32" s="10" t="n">
        <v>41</v>
      </c>
      <c r="G32" s="11" t="n">
        <v>304.8</v>
      </c>
      <c r="H32" s="10" t="n">
        <f aca="true">IF((ISBLANK(D32)),"",IF(F32&gt;=30,INDIRECT(ADDRESS((MATCH(F32,Mens!$A$1:$A$84,0)+0),7,,,"Mens")),1))</f>
        <v>0.9556</v>
      </c>
      <c r="I32" s="12" t="n">
        <f aca="false">IF(ISBLANK(G32),"",INT(L32/60)*100+L32-INT(L32/60)*60)</f>
        <v>256.595</v>
      </c>
      <c r="J32" s="11" t="n">
        <v>300</v>
      </c>
      <c r="K32" s="11" t="n">
        <f aca="false">INT(M32/60)*100+M32-INT(M32/60)*60</f>
        <v>252.008</v>
      </c>
      <c r="L32" s="10" t="n">
        <f aca="false">ROUND((INT(G32/100)*60+(G32-INT(G32/100)*100))*H32,3)</f>
        <v>176.595</v>
      </c>
      <c r="M32" s="10" t="n">
        <f aca="false">IF(ISBLANK(J32),"",ROUND((INT(J32/100)*60+(J32-INT(J32/100)*100))*H32,3))</f>
        <v>172.008</v>
      </c>
    </row>
    <row r="33" customFormat="false" ht="15.75" hidden="false" customHeight="false" outlineLevel="0" collapsed="false">
      <c r="A33" s="10" t="n">
        <v>31</v>
      </c>
      <c r="B33" s="10" t="n">
        <v>113</v>
      </c>
      <c r="C33" s="10" t="n">
        <v>4</v>
      </c>
      <c r="D33" s="10" t="s">
        <v>107</v>
      </c>
      <c r="E33" s="10" t="s">
        <v>15</v>
      </c>
      <c r="F33" s="10" t="n">
        <v>33</v>
      </c>
      <c r="G33" s="11" t="n">
        <v>257.1</v>
      </c>
      <c r="H33" s="10" t="n">
        <f aca="true">IF((ISBLANK(D33)),"",IF(F33&gt;=30,INDIRECT(ADDRESS((MATCH(F33,Mens!$A$1:$A$84,0)+0),7,,,"Mens")),1))</f>
        <v>1</v>
      </c>
      <c r="I33" s="12" t="n">
        <f aca="false">IF(ISBLANK(G33),"",INT(L33/60)*100+L33-INT(L33/60)*60)</f>
        <v>257.1</v>
      </c>
      <c r="J33" s="11" t="n">
        <v>310</v>
      </c>
      <c r="K33" s="11" t="n">
        <f aca="false">INT(M33/60)*100+M33-INT(M33/60)*60</f>
        <v>310</v>
      </c>
      <c r="L33" s="10" t="n">
        <f aca="false">ROUND((INT(G33/100)*60+(G33-INT(G33/100)*100))*H33,3)</f>
        <v>177.1</v>
      </c>
      <c r="M33" s="10" t="n">
        <f aca="false">IF(ISBLANK(J33),"",ROUND((INT(J33/100)*60+(J33-INT(J33/100)*100))*H33,3))</f>
        <v>190</v>
      </c>
    </row>
    <row r="34" customFormat="false" ht="15.75" hidden="false" customHeight="false" outlineLevel="0" collapsed="false">
      <c r="A34" s="10" t="n">
        <v>32</v>
      </c>
      <c r="B34" s="10" t="n">
        <v>132</v>
      </c>
      <c r="C34" s="10" t="n">
        <v>5</v>
      </c>
      <c r="D34" s="10" t="s">
        <v>108</v>
      </c>
      <c r="E34" s="10" t="s">
        <v>15</v>
      </c>
      <c r="F34" s="10" t="n">
        <v>27</v>
      </c>
      <c r="G34" s="11" t="n">
        <v>257.1</v>
      </c>
      <c r="H34" s="10" t="n">
        <f aca="true">IF((ISBLANK(D34)),"",IF(F34&gt;=30,INDIRECT(ADDRESS((MATCH(F34,Mens!$A$1:$A$84,0)+0),7,,,"Mens")),1))</f>
        <v>1</v>
      </c>
      <c r="I34" s="12" t="n">
        <f aca="false">IF(ISBLANK(G34),"",INT(L34/60)*100+L34-INT(L34/60)*60)</f>
        <v>257.1</v>
      </c>
      <c r="J34" s="11" t="n">
        <v>330</v>
      </c>
      <c r="K34" s="11" t="n">
        <f aca="false">INT(M34/60)*100+M34-INT(M34/60)*60</f>
        <v>330</v>
      </c>
      <c r="L34" s="10" t="n">
        <f aca="false">ROUND((INT(G34/100)*60+(G34-INT(G34/100)*100))*H34,3)</f>
        <v>177.1</v>
      </c>
      <c r="M34" s="10" t="n">
        <f aca="false">IF(ISBLANK(J34),"",ROUND((INT(J34/100)*60+(J34-INT(J34/100)*100))*H34,3))</f>
        <v>210</v>
      </c>
    </row>
    <row r="35" customFormat="false" ht="15.75" hidden="false" customHeight="false" outlineLevel="0" collapsed="false">
      <c r="A35" s="10" t="n">
        <v>33</v>
      </c>
      <c r="B35" s="10" t="n">
        <v>130</v>
      </c>
      <c r="C35" s="10" t="n">
        <v>5</v>
      </c>
      <c r="D35" s="10" t="s">
        <v>109</v>
      </c>
      <c r="E35" s="10" t="s">
        <v>15</v>
      </c>
      <c r="F35" s="10" t="n">
        <v>28</v>
      </c>
      <c r="G35" s="11" t="n">
        <v>257.3</v>
      </c>
      <c r="H35" s="10" t="n">
        <f aca="true">IF((ISBLANK(D35)),"",IF(F35&gt;=30,INDIRECT(ADDRESS((MATCH(F35,Mens!$A$1:$A$84,0)+0),7,,,"Mens")),1))</f>
        <v>1</v>
      </c>
      <c r="I35" s="12" t="n">
        <f aca="false">IF(ISBLANK(G35),"",INT(L35/60)*100+L35-INT(L35/60)*60)</f>
        <v>257.3</v>
      </c>
      <c r="J35" s="11" t="n">
        <v>300</v>
      </c>
      <c r="K35" s="11" t="n">
        <f aca="false">INT(M35/60)*100+M35-INT(M35/60)*60</f>
        <v>300</v>
      </c>
      <c r="L35" s="10" t="n">
        <f aca="false">ROUND((INT(G35/100)*60+(G35-INT(G35/100)*100))*H35,3)</f>
        <v>177.3</v>
      </c>
      <c r="M35" s="10" t="n">
        <f aca="false">IF(ISBLANK(J35),"",ROUND((INT(J35/100)*60+(J35-INT(J35/100)*100))*H35,3))</f>
        <v>180</v>
      </c>
    </row>
    <row r="36" customFormat="false" ht="15.75" hidden="false" customHeight="false" outlineLevel="0" collapsed="false">
      <c r="A36" s="10" t="n">
        <v>34</v>
      </c>
      <c r="B36" s="10" t="n">
        <v>101</v>
      </c>
      <c r="C36" s="10" t="n">
        <v>3</v>
      </c>
      <c r="D36" s="10" t="s">
        <v>110</v>
      </c>
      <c r="E36" s="10" t="s">
        <v>15</v>
      </c>
      <c r="F36" s="10" t="n">
        <v>34</v>
      </c>
      <c r="G36" s="11" t="n">
        <v>257.5</v>
      </c>
      <c r="H36" s="10" t="n">
        <f aca="true">IF((ISBLANK(D36)),"",IF(F36&gt;=30,INDIRECT(ADDRESS((MATCH(F36,Mens!$A$1:$A$84,0)+0),7,,,"Mens")),1))</f>
        <v>1</v>
      </c>
      <c r="I36" s="12" t="n">
        <f aca="false">IF(ISBLANK(G36),"",INT(L36/60)*100+L36-INT(L36/60)*60)</f>
        <v>257.5</v>
      </c>
      <c r="J36" s="11" t="n">
        <v>255</v>
      </c>
      <c r="K36" s="11" t="n">
        <f aca="false">INT(M36/60)*100+M36-INT(M36/60)*60</f>
        <v>255</v>
      </c>
      <c r="L36" s="10" t="n">
        <f aca="false">ROUND((INT(G36/100)*60+(G36-INT(G36/100)*100))*H36,3)</f>
        <v>177.5</v>
      </c>
      <c r="M36" s="10" t="n">
        <f aca="false">IF(ISBLANK(J36),"",ROUND((INT(J36/100)*60+(J36-INT(J36/100)*100))*H36,3))</f>
        <v>175</v>
      </c>
    </row>
    <row r="37" customFormat="false" ht="15.75" hidden="false" customHeight="false" outlineLevel="0" collapsed="false">
      <c r="A37" s="10" t="n">
        <v>35</v>
      </c>
      <c r="B37" s="10" t="n">
        <v>99</v>
      </c>
      <c r="C37" s="10" t="n">
        <v>3</v>
      </c>
      <c r="D37" s="10" t="s">
        <v>111</v>
      </c>
      <c r="E37" s="10" t="s">
        <v>15</v>
      </c>
      <c r="F37" s="10" t="n">
        <v>28</v>
      </c>
      <c r="G37" s="11" t="n">
        <v>257.6</v>
      </c>
      <c r="H37" s="10" t="n">
        <f aca="true">IF((ISBLANK(D37)),"",IF(F37&gt;=30,INDIRECT(ADDRESS((MATCH(F37,Mens!$A$1:$A$84,0)+0),7,,,"Mens")),1))</f>
        <v>1</v>
      </c>
      <c r="I37" s="12" t="n">
        <f aca="false">IF(ISBLANK(G37),"",INT(L37/60)*100+L37-INT(L37/60)*60)</f>
        <v>257.6</v>
      </c>
      <c r="J37" s="11" t="n">
        <v>300</v>
      </c>
      <c r="K37" s="11" t="n">
        <f aca="false">INT(M37/60)*100+M37-INT(M37/60)*60</f>
        <v>300</v>
      </c>
      <c r="L37" s="10" t="n">
        <f aca="false">ROUND((INT(G37/100)*60+(G37-INT(G37/100)*100))*H37,3)</f>
        <v>177.6</v>
      </c>
      <c r="M37" s="10" t="n">
        <f aca="false">IF(ISBLANK(J37),"",ROUND((INT(J37/100)*60+(J37-INT(J37/100)*100))*H37,3))</f>
        <v>180</v>
      </c>
    </row>
    <row r="38" customFormat="false" ht="15.75" hidden="false" customHeight="false" outlineLevel="0" collapsed="false">
      <c r="A38" s="10" t="n">
        <v>36</v>
      </c>
      <c r="B38" s="10" t="n">
        <v>112</v>
      </c>
      <c r="C38" s="10" t="n">
        <v>4</v>
      </c>
      <c r="D38" s="10" t="s">
        <v>112</v>
      </c>
      <c r="E38" s="10" t="s">
        <v>15</v>
      </c>
      <c r="F38" s="10" t="n">
        <v>33</v>
      </c>
      <c r="G38" s="11" t="n">
        <v>258.1</v>
      </c>
      <c r="H38" s="10" t="n">
        <f aca="true">IF((ISBLANK(D38)),"",IF(F38&gt;=30,INDIRECT(ADDRESS((MATCH(F38,Mens!$A$1:$A$84,0)+0),7,,,"Mens")),1))</f>
        <v>1</v>
      </c>
      <c r="I38" s="12" t="n">
        <f aca="false">IF(ISBLANK(G38),"",INT(L38/60)*100+L38-INT(L38/60)*60)</f>
        <v>258.1</v>
      </c>
      <c r="J38" s="11" t="n">
        <v>255</v>
      </c>
      <c r="K38" s="11" t="n">
        <f aca="false">INT(M38/60)*100+M38-INT(M38/60)*60</f>
        <v>255</v>
      </c>
      <c r="L38" s="10" t="n">
        <f aca="false">ROUND((INT(G38/100)*60+(G38-INT(G38/100)*100))*H38,3)</f>
        <v>178.1</v>
      </c>
      <c r="M38" s="10" t="n">
        <f aca="false">IF(ISBLANK(J38),"",ROUND((INT(J38/100)*60+(J38-INT(J38/100)*100))*H38,3))</f>
        <v>175</v>
      </c>
    </row>
    <row r="39" customFormat="false" ht="15.75" hidden="false" customHeight="false" outlineLevel="0" collapsed="false">
      <c r="A39" s="10" t="n">
        <v>37</v>
      </c>
      <c r="B39" s="10" t="n">
        <v>94</v>
      </c>
      <c r="C39" s="10" t="n">
        <v>2</v>
      </c>
      <c r="D39" s="10" t="s">
        <v>113</v>
      </c>
      <c r="E39" s="10" t="s">
        <v>15</v>
      </c>
      <c r="F39" s="10" t="n">
        <v>48</v>
      </c>
      <c r="G39" s="11" t="n">
        <v>317.3</v>
      </c>
      <c r="H39" s="10" t="n">
        <f aca="true">IF((ISBLANK(D39)),"",IF(F39&gt;=30,INDIRECT(ADDRESS((MATCH(F39,Mens!$A$1:$A$84,0)+0),7,,,"Mens")),1))</f>
        <v>0.9051</v>
      </c>
      <c r="I39" s="12" t="n">
        <f aca="false">IF(ISBLANK(G39),"",INT(L39/60)*100+L39-INT(L39/60)*60)</f>
        <v>258.576</v>
      </c>
      <c r="J39" s="11" t="n">
        <v>254</v>
      </c>
      <c r="K39" s="11" t="n">
        <f aca="false">INT(M39/60)*100+M39-INT(M39/60)*60</f>
        <v>237.487</v>
      </c>
      <c r="L39" s="10" t="n">
        <f aca="false">ROUND((INT(G39/100)*60+(G39-INT(G39/100)*100))*H39,3)</f>
        <v>178.576</v>
      </c>
      <c r="M39" s="10" t="n">
        <f aca="false">IF(ISBLANK(J39),"",ROUND((INT(J39/100)*60+(J39-INT(J39/100)*100))*H39,3))</f>
        <v>157.487</v>
      </c>
    </row>
    <row r="40" customFormat="false" ht="15.75" hidden="false" customHeight="false" outlineLevel="0" collapsed="false">
      <c r="A40" s="10" t="n">
        <v>38</v>
      </c>
      <c r="B40" s="10" t="n">
        <v>127</v>
      </c>
      <c r="C40" s="10" t="n">
        <v>5</v>
      </c>
      <c r="D40" s="10" t="s">
        <v>114</v>
      </c>
      <c r="E40" s="10" t="s">
        <v>15</v>
      </c>
      <c r="F40" s="10" t="n">
        <v>33</v>
      </c>
      <c r="G40" s="11" t="n">
        <v>258.7</v>
      </c>
      <c r="H40" s="10" t="n">
        <f aca="true">IF((ISBLANK(D40)),"",IF(F40&gt;=30,INDIRECT(ADDRESS((MATCH(F40,Mens!$A$1:$A$84,0)+0),7,,,"Mens")),1))</f>
        <v>1</v>
      </c>
      <c r="I40" s="12" t="n">
        <f aca="false">IF(ISBLANK(G40),"",INT(L40/60)*100+L40-INT(L40/60)*60)</f>
        <v>258.7</v>
      </c>
      <c r="J40" s="11" t="n">
        <v>310</v>
      </c>
      <c r="K40" s="11" t="n">
        <f aca="false">INT(M40/60)*100+M40-INT(M40/60)*60</f>
        <v>310</v>
      </c>
      <c r="L40" s="10" t="n">
        <f aca="false">ROUND((INT(G40/100)*60+(G40-INT(G40/100)*100))*H40,3)</f>
        <v>178.7</v>
      </c>
      <c r="M40" s="10" t="n">
        <f aca="false">IF(ISBLANK(J40),"",ROUND((INT(J40/100)*60+(J40-INT(J40/100)*100))*H40,3))</f>
        <v>190</v>
      </c>
    </row>
    <row r="41" customFormat="false" ht="15.75" hidden="false" customHeight="false" outlineLevel="0" collapsed="false">
      <c r="A41" s="10" t="n">
        <v>39</v>
      </c>
      <c r="B41" s="10" t="n">
        <v>121</v>
      </c>
      <c r="C41" s="10" t="n">
        <v>4</v>
      </c>
      <c r="D41" s="10" t="s">
        <v>115</v>
      </c>
      <c r="E41" s="10" t="s">
        <v>15</v>
      </c>
      <c r="F41" s="10" t="n">
        <v>41</v>
      </c>
      <c r="G41" s="11" t="n">
        <v>307.3</v>
      </c>
      <c r="H41" s="10" t="n">
        <f aca="true">IF((ISBLANK(D41)),"",IF(F41&gt;=30,INDIRECT(ADDRESS((MATCH(F41,Mens!$A$1:$A$84,0)+0),7,,,"Mens")),1))</f>
        <v>0.9556</v>
      </c>
      <c r="I41" s="12" t="n">
        <f aca="false">IF(ISBLANK(G41),"",INT(L41/60)*100+L41-INT(L41/60)*60)</f>
        <v>258.984</v>
      </c>
      <c r="J41" s="11" t="n">
        <v>300</v>
      </c>
      <c r="K41" s="11" t="n">
        <f aca="false">INT(M41/60)*100+M41-INT(M41/60)*60</f>
        <v>252.008</v>
      </c>
      <c r="L41" s="10" t="n">
        <f aca="false">ROUND((INT(G41/100)*60+(G41-INT(G41/100)*100))*H41,3)</f>
        <v>178.984</v>
      </c>
      <c r="M41" s="10" t="n">
        <f aca="false">IF(ISBLANK(J41),"",ROUND((INT(J41/100)*60+(J41-INT(J41/100)*100))*H41,3))</f>
        <v>172.008</v>
      </c>
    </row>
    <row r="42" customFormat="false" ht="15.75" hidden="false" customHeight="false" outlineLevel="0" collapsed="false">
      <c r="A42" s="10" t="n">
        <v>40</v>
      </c>
      <c r="B42" s="10" t="n">
        <v>114</v>
      </c>
      <c r="C42" s="10" t="n">
        <v>4</v>
      </c>
      <c r="D42" s="10" t="s">
        <v>116</v>
      </c>
      <c r="E42" s="10" t="s">
        <v>15</v>
      </c>
      <c r="F42" s="10" t="n">
        <v>36</v>
      </c>
      <c r="G42" s="11" t="n">
        <v>300.6</v>
      </c>
      <c r="H42" s="10" t="n">
        <f aca="true">IF((ISBLANK(D42)),"",IF(F42&gt;=30,INDIRECT(ADDRESS((MATCH(F42,Mens!$A$1:$A$84,0)+0),7,,,"Mens")),1))</f>
        <v>0.9923</v>
      </c>
      <c r="I42" s="12" t="n">
        <f aca="false">IF(ISBLANK(G42),"",INT(L42/60)*100+L42-INT(L42/60)*60)</f>
        <v>259.209</v>
      </c>
      <c r="J42" s="11" t="n">
        <v>255</v>
      </c>
      <c r="K42" s="11" t="n">
        <f aca="false">INT(M42/60)*100+M42-INT(M42/60)*60</f>
        <v>253.653</v>
      </c>
      <c r="L42" s="10" t="n">
        <f aca="false">ROUND((INT(G42/100)*60+(G42-INT(G42/100)*100))*H42,3)</f>
        <v>179.209</v>
      </c>
      <c r="M42" s="10" t="n">
        <f aca="false">IF(ISBLANK(J42),"",ROUND((INT(J42/100)*60+(J42-INT(J42/100)*100))*H42,3))</f>
        <v>173.653</v>
      </c>
    </row>
    <row r="43" customFormat="false" ht="15.75" hidden="false" customHeight="false" outlineLevel="0" collapsed="false">
      <c r="A43" s="10" t="n">
        <v>41</v>
      </c>
      <c r="B43" s="10" t="n">
        <v>131</v>
      </c>
      <c r="C43" s="10" t="n">
        <v>5</v>
      </c>
      <c r="D43" s="10" t="s">
        <v>117</v>
      </c>
      <c r="E43" s="10" t="s">
        <v>15</v>
      </c>
      <c r="F43" s="10" t="n">
        <v>25</v>
      </c>
      <c r="G43" s="11" t="n">
        <v>300.4</v>
      </c>
      <c r="H43" s="10" t="n">
        <f aca="true">IF((ISBLANK(D43)),"",IF(F43&gt;=30,INDIRECT(ADDRESS((MATCH(F43,Mens!$A$1:$A$84,0)+0),7,,,"Mens")),1))</f>
        <v>1</v>
      </c>
      <c r="I43" s="12" t="n">
        <f aca="false">IF(ISBLANK(G43),"",INT(L43/60)*100+L43-INT(L43/60)*60)</f>
        <v>300.4</v>
      </c>
      <c r="J43" s="11" t="n">
        <v>315</v>
      </c>
      <c r="K43" s="11" t="n">
        <f aca="false">INT(M43/60)*100+M43-INT(M43/60)*60</f>
        <v>315</v>
      </c>
      <c r="L43" s="10" t="n">
        <f aca="false">ROUND((INT(G43/100)*60+(G43-INT(G43/100)*100))*H43,3)</f>
        <v>180.4</v>
      </c>
      <c r="M43" s="10" t="n">
        <f aca="false">IF(ISBLANK(J43),"",ROUND((INT(J43/100)*60+(J43-INT(J43/100)*100))*H43,3))</f>
        <v>195</v>
      </c>
    </row>
    <row r="44" customFormat="false" ht="15.75" hidden="false" customHeight="false" outlineLevel="0" collapsed="false">
      <c r="A44" s="10" t="n">
        <v>42</v>
      </c>
      <c r="B44" s="10" t="n">
        <v>144</v>
      </c>
      <c r="C44" s="10" t="n">
        <v>6</v>
      </c>
      <c r="D44" s="10" t="s">
        <v>118</v>
      </c>
      <c r="E44" s="10" t="s">
        <v>15</v>
      </c>
      <c r="F44" s="10" t="n">
        <v>28</v>
      </c>
      <c r="G44" s="11" t="n">
        <v>300.6</v>
      </c>
      <c r="H44" s="10" t="n">
        <f aca="true">IF((ISBLANK(D44)),"",IF(F44&gt;=30,INDIRECT(ADDRESS((MATCH(F44,Mens!$A$1:$A$84,0)+0),7,,,"Mens")),1))</f>
        <v>1</v>
      </c>
      <c r="I44" s="12" t="n">
        <f aca="false">IF(ISBLANK(G44),"",INT(L44/60)*100+L44-INT(L44/60)*60)</f>
        <v>300.6</v>
      </c>
      <c r="J44" s="11" t="n">
        <v>305</v>
      </c>
      <c r="K44" s="11" t="n">
        <f aca="false">INT(M44/60)*100+M44-INT(M44/60)*60</f>
        <v>305</v>
      </c>
      <c r="L44" s="10" t="n">
        <f aca="false">ROUND((INT(G44/100)*60+(G44-INT(G44/100)*100))*H44,3)</f>
        <v>180.6</v>
      </c>
      <c r="M44" s="10" t="n">
        <f aca="false">IF(ISBLANK(J44),"",ROUND((INT(J44/100)*60+(J44-INT(J44/100)*100))*H44,3))</f>
        <v>185</v>
      </c>
    </row>
    <row r="45" customFormat="false" ht="15.75" hidden="false" customHeight="false" outlineLevel="0" collapsed="false">
      <c r="A45" s="10" t="n">
        <v>43</v>
      </c>
      <c r="B45" s="10" t="n">
        <v>125</v>
      </c>
      <c r="C45" s="10" t="n">
        <v>5</v>
      </c>
      <c r="D45" s="10" t="s">
        <v>119</v>
      </c>
      <c r="E45" s="10" t="s">
        <v>15</v>
      </c>
      <c r="F45" s="10" t="n">
        <v>28</v>
      </c>
      <c r="G45" s="11" t="n">
        <v>300.7</v>
      </c>
      <c r="H45" s="10" t="n">
        <f aca="true">IF((ISBLANK(D45)),"",IF(F45&gt;=30,INDIRECT(ADDRESS((MATCH(F45,Mens!$A$1:$A$84,0)+0),7,,,"Mens")),1))</f>
        <v>1</v>
      </c>
      <c r="I45" s="12" t="n">
        <f aca="false">IF(ISBLANK(G45),"",INT(L45/60)*100+L45-INT(L45/60)*60)</f>
        <v>300.7</v>
      </c>
      <c r="J45" s="11" t="n">
        <v>258</v>
      </c>
      <c r="K45" s="11" t="n">
        <f aca="false">INT(M45/60)*100+M45-INT(M45/60)*60</f>
        <v>258</v>
      </c>
      <c r="L45" s="10" t="n">
        <f aca="false">ROUND((INT(G45/100)*60+(G45-INT(G45/100)*100))*H45,3)</f>
        <v>180.7</v>
      </c>
      <c r="M45" s="10" t="n">
        <f aca="false">IF(ISBLANK(J45),"",ROUND((INT(J45/100)*60+(J45-INT(J45/100)*100))*H45,3))</f>
        <v>178</v>
      </c>
    </row>
    <row r="46" customFormat="false" ht="15.75" hidden="false" customHeight="false" outlineLevel="0" collapsed="false">
      <c r="A46" s="10" t="n">
        <v>44</v>
      </c>
      <c r="B46" s="10" t="n">
        <v>106</v>
      </c>
      <c r="C46" s="10" t="n">
        <v>3</v>
      </c>
      <c r="D46" s="10" t="s">
        <v>120</v>
      </c>
      <c r="E46" s="10" t="s">
        <v>15</v>
      </c>
      <c r="F46" s="10" t="n">
        <v>38</v>
      </c>
      <c r="G46" s="11" t="n">
        <v>305.6</v>
      </c>
      <c r="H46" s="10" t="n">
        <f aca="true">IF((ISBLANK(D46)),"",IF(F46&gt;=30,INDIRECT(ADDRESS((MATCH(F46,Mens!$A$1:$A$84,0)+0),7,,,"Mens")),1))</f>
        <v>0.9776</v>
      </c>
      <c r="I46" s="12" t="n">
        <f aca="false">IF(ISBLANK(G46),"",INT(L46/60)*100+L46-INT(L46/60)*60)</f>
        <v>301.443</v>
      </c>
      <c r="J46" s="11" t="n">
        <v>300</v>
      </c>
      <c r="K46" s="11" t="n">
        <f aca="false">INT(M46/60)*100+M46-INT(M46/60)*60</f>
        <v>255.968</v>
      </c>
      <c r="L46" s="10" t="n">
        <f aca="false">ROUND((INT(G46/100)*60+(G46-INT(G46/100)*100))*H46,3)</f>
        <v>181.443</v>
      </c>
      <c r="M46" s="10" t="n">
        <f aca="false">IF(ISBLANK(J46),"",ROUND((INT(J46/100)*60+(J46-INT(J46/100)*100))*H46,3))</f>
        <v>175.968</v>
      </c>
    </row>
    <row r="47" customFormat="false" ht="15.75" hidden="false" customHeight="false" outlineLevel="0" collapsed="false">
      <c r="A47" s="10" t="n">
        <v>45</v>
      </c>
      <c r="B47" s="10" t="n">
        <v>120</v>
      </c>
      <c r="C47" s="10" t="n">
        <v>4</v>
      </c>
      <c r="D47" s="10" t="s">
        <v>121</v>
      </c>
      <c r="E47" s="10" t="s">
        <v>15</v>
      </c>
      <c r="F47" s="10" t="n">
        <v>36</v>
      </c>
      <c r="G47" s="11" t="n">
        <v>303.7</v>
      </c>
      <c r="H47" s="10" t="n">
        <f aca="true">IF((ISBLANK(D47)),"",IF(F47&gt;=30,INDIRECT(ADDRESS((MATCH(F47,Mens!$A$1:$A$84,0)+0),7,,,"Mens")),1))</f>
        <v>0.9923</v>
      </c>
      <c r="I47" s="12" t="n">
        <f aca="false">IF(ISBLANK(G47),"",INT(L47/60)*100+L47-INT(L47/60)*60)</f>
        <v>302.286</v>
      </c>
      <c r="J47" s="11" t="n">
        <v>310</v>
      </c>
      <c r="K47" s="11" t="n">
        <f aca="false">INT(M47/60)*100+M47-INT(M47/60)*60</f>
        <v>308.537</v>
      </c>
      <c r="L47" s="10" t="n">
        <f aca="false">ROUND((INT(G47/100)*60+(G47-INT(G47/100)*100))*H47,3)</f>
        <v>182.286</v>
      </c>
      <c r="M47" s="10" t="n">
        <f aca="false">IF(ISBLANK(J47),"",ROUND((INT(J47/100)*60+(J47-INT(J47/100)*100))*H47,3))</f>
        <v>188.537</v>
      </c>
    </row>
    <row r="48" customFormat="false" ht="15.75" hidden="false" customHeight="false" outlineLevel="0" collapsed="false">
      <c r="A48" s="10" t="n">
        <v>46</v>
      </c>
      <c r="B48" s="10" t="n">
        <v>83</v>
      </c>
      <c r="C48" s="10" t="n">
        <v>1</v>
      </c>
      <c r="D48" s="10" t="s">
        <v>122</v>
      </c>
      <c r="E48" s="10" t="s">
        <v>15</v>
      </c>
      <c r="F48" s="10" t="n">
        <v>74</v>
      </c>
      <c r="G48" s="11" t="n">
        <v>412.4</v>
      </c>
      <c r="H48" s="10" t="n">
        <f aca="true">IF((ISBLANK(D48)),"",IF(F48&gt;=30,INDIRECT(ADDRESS((MATCH(F48,Mens!$A$1:$A$84,0)+0),7,,,"Mens")),1))</f>
        <v>0.7259</v>
      </c>
      <c r="I48" s="12" t="n">
        <f aca="false">IF(ISBLANK(G48),"",INT(L48/60)*100+L48-INT(L48/60)*60)</f>
        <v>303.217</v>
      </c>
      <c r="J48" s="11" t="n">
        <v>245</v>
      </c>
      <c r="K48" s="11" t="n">
        <f aca="false">INT(M48/60)*100+M48-INT(M48/60)*60</f>
        <v>159.774</v>
      </c>
      <c r="L48" s="10" t="n">
        <f aca="false">ROUND((INT(G48/100)*60+(G48-INT(G48/100)*100))*H48,3)</f>
        <v>183.217</v>
      </c>
      <c r="M48" s="10" t="n">
        <f aca="false">IF(ISBLANK(J48),"",ROUND((INT(J48/100)*60+(J48-INT(J48/100)*100))*H48,3))</f>
        <v>119.774</v>
      </c>
    </row>
    <row r="49" customFormat="false" ht="15.75" hidden="false" customHeight="false" outlineLevel="0" collapsed="false">
      <c r="A49" s="10" t="n">
        <v>47</v>
      </c>
      <c r="B49" s="10" t="n">
        <v>126</v>
      </c>
      <c r="C49" s="10" t="n">
        <v>5</v>
      </c>
      <c r="D49" s="10" t="s">
        <v>123</v>
      </c>
      <c r="E49" s="10" t="s">
        <v>15</v>
      </c>
      <c r="F49" s="10" t="n">
        <v>36</v>
      </c>
      <c r="G49" s="11" t="n">
        <v>304.7</v>
      </c>
      <c r="H49" s="10" t="n">
        <f aca="true">IF((ISBLANK(D49)),"",IF(F49&gt;=30,INDIRECT(ADDRESS((MATCH(F49,Mens!$A$1:$A$84,0)+0),7,,,"Mens")),1))</f>
        <v>0.9923</v>
      </c>
      <c r="I49" s="12" t="n">
        <f aca="false">IF(ISBLANK(G49),"",INT(L49/60)*100+L49-INT(L49/60)*60)</f>
        <v>303.278</v>
      </c>
      <c r="J49" s="11" t="n">
        <v>310</v>
      </c>
      <c r="K49" s="11" t="n">
        <f aca="false">INT(M49/60)*100+M49-INT(M49/60)*60</f>
        <v>308.537</v>
      </c>
      <c r="L49" s="10" t="n">
        <f aca="false">ROUND((INT(G49/100)*60+(G49-INT(G49/100)*100))*H49,3)</f>
        <v>183.278</v>
      </c>
      <c r="M49" s="10" t="n">
        <f aca="false">IF(ISBLANK(J49),"",ROUND((INT(J49/100)*60+(J49-INT(J49/100)*100))*H49,3))</f>
        <v>188.537</v>
      </c>
    </row>
    <row r="50" customFormat="false" ht="15.75" hidden="false" customHeight="false" outlineLevel="0" collapsed="false">
      <c r="A50" s="10" t="n">
        <v>48</v>
      </c>
      <c r="B50" s="10" t="n">
        <v>109</v>
      </c>
      <c r="C50" s="10" t="n">
        <v>3</v>
      </c>
      <c r="D50" s="10" t="s">
        <v>124</v>
      </c>
      <c r="E50" s="10" t="s">
        <v>15</v>
      </c>
      <c r="F50" s="10" t="n">
        <v>44</v>
      </c>
      <c r="G50" s="11" t="n">
        <v>316.9</v>
      </c>
      <c r="H50" s="10" t="n">
        <f aca="true">IF((ISBLANK(D50)),"",IF(F50&gt;=30,INDIRECT(ADDRESS((MATCH(F50,Mens!$A$1:$A$84,0)+0),7,,,"Mens")),1))</f>
        <v>0.9338</v>
      </c>
      <c r="I50" s="12" t="n">
        <f aca="false">IF(ISBLANK(G50),"",INT(L50/60)*100+L50-INT(L50/60)*60)</f>
        <v>303.865</v>
      </c>
      <c r="J50" s="11" t="n">
        <v>250</v>
      </c>
      <c r="K50" s="11" t="n">
        <f aca="false">INT(M50/60)*100+M50-INT(M50/60)*60</f>
        <v>238.746</v>
      </c>
      <c r="L50" s="10" t="n">
        <f aca="false">ROUND((INT(G50/100)*60+(G50-INT(G50/100)*100))*H50,3)</f>
        <v>183.865</v>
      </c>
      <c r="M50" s="10" t="n">
        <f aca="false">IF(ISBLANK(J50),"",ROUND((INT(J50/100)*60+(J50-INT(J50/100)*100))*H50,3))</f>
        <v>158.746</v>
      </c>
    </row>
    <row r="51" customFormat="false" ht="15.75" hidden="false" customHeight="false" outlineLevel="0" collapsed="false">
      <c r="A51" s="10" t="n">
        <v>49</v>
      </c>
      <c r="B51" s="10" t="n">
        <v>87</v>
      </c>
      <c r="C51" s="10" t="n">
        <v>2</v>
      </c>
      <c r="D51" s="10" t="s">
        <v>125</v>
      </c>
      <c r="E51" s="10" t="s">
        <v>15</v>
      </c>
      <c r="F51" s="10" t="n">
        <v>43</v>
      </c>
      <c r="G51" s="11" t="n">
        <v>315.7</v>
      </c>
      <c r="H51" s="10" t="n">
        <f aca="true">IF((ISBLANK(D51)),"",IF(F51&gt;=30,INDIRECT(ADDRESS((MATCH(F51,Mens!$A$1:$A$84,0)+0),7,,,"Mens")),1))</f>
        <v>0.9411</v>
      </c>
      <c r="I51" s="12" t="n">
        <f aca="false">IF(ISBLANK(G51),"",INT(L51/60)*100+L51-INT(L51/60)*60)</f>
        <v>304.173</v>
      </c>
      <c r="J51" s="11" t="n">
        <v>245</v>
      </c>
      <c r="K51" s="11" t="n">
        <f aca="false">INT(M51/60)*100+M51-INT(M51/60)*60</f>
        <v>235.282</v>
      </c>
      <c r="L51" s="10" t="n">
        <f aca="false">ROUND((INT(G51/100)*60+(G51-INT(G51/100)*100))*H51,3)</f>
        <v>184.173</v>
      </c>
      <c r="M51" s="10" t="n">
        <f aca="false">IF(ISBLANK(J51),"",ROUND((INT(J51/100)*60+(J51-INT(J51/100)*100))*H51,3))</f>
        <v>155.282</v>
      </c>
    </row>
    <row r="52" customFormat="false" ht="15.75" hidden="false" customHeight="false" outlineLevel="0" collapsed="false">
      <c r="A52" s="10" t="n">
        <v>50</v>
      </c>
      <c r="B52" s="10" t="n">
        <v>89</v>
      </c>
      <c r="C52" s="10" t="n">
        <v>2</v>
      </c>
      <c r="D52" s="10" t="s">
        <v>126</v>
      </c>
      <c r="E52" s="10" t="s">
        <v>15</v>
      </c>
      <c r="F52" s="10" t="n">
        <v>38</v>
      </c>
      <c r="G52" s="11" t="n">
        <v>309.3</v>
      </c>
      <c r="H52" s="10" t="n">
        <f aca="true">IF((ISBLANK(D52)),"",IF(F52&gt;=30,INDIRECT(ADDRESS((MATCH(F52,Mens!$A$1:$A$84,0)+0),7,,,"Mens")),1))</f>
        <v>0.9776</v>
      </c>
      <c r="I52" s="12" t="n">
        <f aca="false">IF(ISBLANK(G52),"",INT(L52/60)*100+L52-INT(L52/60)*60)</f>
        <v>305.06</v>
      </c>
      <c r="J52" s="11" t="n">
        <v>245</v>
      </c>
      <c r="K52" s="11" t="n">
        <f aca="false">INT(M52/60)*100+M52-INT(M52/60)*60</f>
        <v>241.304</v>
      </c>
      <c r="L52" s="10" t="n">
        <f aca="false">ROUND((INT(G52/100)*60+(G52-INT(G52/100)*100))*H52,3)</f>
        <v>185.06</v>
      </c>
      <c r="M52" s="10" t="n">
        <f aca="false">IF(ISBLANK(J52),"",ROUND((INT(J52/100)*60+(J52-INT(J52/100)*100))*H52,3))</f>
        <v>161.304</v>
      </c>
    </row>
    <row r="53" customFormat="false" ht="15.75" hidden="false" customHeight="false" outlineLevel="0" collapsed="false">
      <c r="A53" s="10" t="n">
        <v>51</v>
      </c>
      <c r="B53" s="10" t="n">
        <v>153</v>
      </c>
      <c r="C53" s="10" t="n">
        <v>2</v>
      </c>
      <c r="D53" s="10" t="s">
        <v>127</v>
      </c>
      <c r="F53" s="10" t="n">
        <v>40</v>
      </c>
      <c r="G53" s="11" t="n">
        <v>312.4</v>
      </c>
      <c r="H53" s="10" t="n">
        <f aca="true">IF((ISBLANK(D53)),"",IF(F53&gt;=30,INDIRECT(ADDRESS((MATCH(F53,Mens!$A$1:$A$84,0)+0),7,,,"Mens")),1))</f>
        <v>0.9629</v>
      </c>
      <c r="I53" s="12" t="n">
        <f aca="false">IF(ISBLANK(G53),"",INT(L53/60)*100+L53-INT(L53/60)*60)</f>
        <v>305.262</v>
      </c>
      <c r="J53" s="11" t="n">
        <v>320</v>
      </c>
      <c r="K53" s="11" t="n">
        <f aca="false">INT(M53/60)*100+M53-INT(M53/60)*60</f>
        <v>312.58</v>
      </c>
      <c r="L53" s="10" t="n">
        <f aca="false">ROUND((INT(G53/100)*60+(G53-INT(G53/100)*100))*H53,3)</f>
        <v>185.262</v>
      </c>
      <c r="M53" s="10" t="n">
        <f aca="false">IF(ISBLANK(J53),"",ROUND((INT(J53/100)*60+(J53-INT(J53/100)*100))*H53,3))</f>
        <v>192.58</v>
      </c>
    </row>
    <row r="54" customFormat="false" ht="15.75" hidden="false" customHeight="false" outlineLevel="0" collapsed="false">
      <c r="A54" s="10" t="n">
        <v>52</v>
      </c>
      <c r="B54" s="10" t="n">
        <v>108</v>
      </c>
      <c r="C54" s="10" t="n">
        <v>3</v>
      </c>
      <c r="D54" s="10" t="s">
        <v>128</v>
      </c>
      <c r="E54" s="10" t="s">
        <v>15</v>
      </c>
      <c r="F54" s="10" t="n">
        <v>41</v>
      </c>
      <c r="G54" s="11" t="n">
        <v>314.2</v>
      </c>
      <c r="H54" s="10" t="n">
        <f aca="true">IF((ISBLANK(D54)),"",IF(F54&gt;=30,INDIRECT(ADDRESS((MATCH(F54,Mens!$A$1:$A$84,0)+0),7,,,"Mens")),1))</f>
        <v>0.9556</v>
      </c>
      <c r="I54" s="12" t="n">
        <f aca="false">IF(ISBLANK(G54),"",INT(L54/60)*100+L54-INT(L54/60)*60)</f>
        <v>305.578</v>
      </c>
      <c r="J54" s="11" t="n">
        <v>300</v>
      </c>
      <c r="K54" s="11" t="n">
        <f aca="false">INT(M54/60)*100+M54-INT(M54/60)*60</f>
        <v>252.008</v>
      </c>
      <c r="L54" s="10" t="n">
        <f aca="false">ROUND((INT(G54/100)*60+(G54-INT(G54/100)*100))*H54,3)</f>
        <v>185.578</v>
      </c>
      <c r="M54" s="10" t="n">
        <f aca="false">IF(ISBLANK(J54),"",ROUND((INT(J54/100)*60+(J54-INT(J54/100)*100))*H54,3))</f>
        <v>172.008</v>
      </c>
    </row>
    <row r="55" customFormat="false" ht="15.75" hidden="false" customHeight="false" outlineLevel="0" collapsed="false">
      <c r="A55" s="10" t="n">
        <v>53</v>
      </c>
      <c r="B55" s="10" t="n">
        <v>104</v>
      </c>
      <c r="C55" s="10" t="n">
        <v>3</v>
      </c>
      <c r="D55" s="10" t="s">
        <v>129</v>
      </c>
      <c r="E55" s="10" t="s">
        <v>15</v>
      </c>
      <c r="F55" s="10" t="n">
        <v>35</v>
      </c>
      <c r="G55" s="11" t="n">
        <v>306.9</v>
      </c>
      <c r="H55" s="10" t="n">
        <f aca="true">IF((ISBLANK(D55)),"",IF(F55&gt;=30,INDIRECT(ADDRESS((MATCH(F55,Mens!$A$1:$A$84,0)+0),7,,,"Mens")),1))</f>
        <v>0.9997</v>
      </c>
      <c r="I55" s="12" t="n">
        <f aca="false">IF(ISBLANK(G55),"",INT(L55/60)*100+L55-INT(L55/60)*60)</f>
        <v>306.844</v>
      </c>
      <c r="J55" s="11" t="n">
        <v>242</v>
      </c>
      <c r="K55" s="11" t="n">
        <f aca="false">INT(M55/60)*100+M55-INT(M55/60)*60</f>
        <v>241.951</v>
      </c>
      <c r="L55" s="10" t="n">
        <f aca="false">ROUND((INT(G55/100)*60+(G55-INT(G55/100)*100))*H55,3)</f>
        <v>186.844</v>
      </c>
      <c r="M55" s="10" t="n">
        <f aca="false">IF(ISBLANK(J55),"",ROUND((INT(J55/100)*60+(J55-INT(J55/100)*100))*H55,3))</f>
        <v>161.951</v>
      </c>
    </row>
    <row r="56" customFormat="false" ht="15.75" hidden="false" customHeight="false" outlineLevel="0" collapsed="false">
      <c r="A56" s="10" t="n">
        <v>54</v>
      </c>
      <c r="B56" s="10" t="n">
        <v>118</v>
      </c>
      <c r="C56" s="10" t="n">
        <v>4</v>
      </c>
      <c r="D56" s="10" t="s">
        <v>130</v>
      </c>
      <c r="E56" s="10" t="s">
        <v>15</v>
      </c>
      <c r="F56" s="10" t="n">
        <v>38</v>
      </c>
      <c r="G56" s="11" t="n">
        <v>311.3</v>
      </c>
      <c r="H56" s="10" t="n">
        <f aca="true">IF((ISBLANK(D56)),"",IF(F56&gt;=30,INDIRECT(ADDRESS((MATCH(F56,Mens!$A$1:$A$84,0)+0),7,,,"Mens")),1))</f>
        <v>0.9776</v>
      </c>
      <c r="I56" s="12" t="n">
        <f aca="false">IF(ISBLANK(G56),"",INT(L56/60)*100+L56-INT(L56/60)*60)</f>
        <v>307.015</v>
      </c>
      <c r="J56" s="11" t="n">
        <v>315</v>
      </c>
      <c r="K56" s="11" t="n">
        <f aca="false">INT(M56/60)*100+M56-INT(M56/60)*60</f>
        <v>310.632</v>
      </c>
      <c r="L56" s="10" t="n">
        <f aca="false">ROUND((INT(G56/100)*60+(G56-INT(G56/100)*100))*H56,3)</f>
        <v>187.015</v>
      </c>
      <c r="M56" s="10" t="n">
        <f aca="false">IF(ISBLANK(J56),"",ROUND((INT(J56/100)*60+(J56-INT(J56/100)*100))*H56,3))</f>
        <v>190.632</v>
      </c>
    </row>
    <row r="57" customFormat="false" ht="15.75" hidden="false" customHeight="false" outlineLevel="0" collapsed="false">
      <c r="A57" s="10" t="n">
        <v>55</v>
      </c>
      <c r="B57" s="10" t="n">
        <v>88</v>
      </c>
      <c r="C57" s="10" t="n">
        <v>2</v>
      </c>
      <c r="D57" s="10" t="s">
        <v>131</v>
      </c>
      <c r="E57" s="10" t="s">
        <v>15</v>
      </c>
      <c r="F57" s="10" t="n">
        <v>40</v>
      </c>
      <c r="G57" s="11" t="n">
        <v>314.6</v>
      </c>
      <c r="H57" s="10" t="n">
        <f aca="true">IF((ISBLANK(D57)),"",IF(F57&gt;=30,INDIRECT(ADDRESS((MATCH(F57,Mens!$A$1:$A$84,0)+0),7,,,"Mens")),1))</f>
        <v>0.9629</v>
      </c>
      <c r="I57" s="12" t="n">
        <f aca="false">IF(ISBLANK(G57),"",INT(L57/60)*100+L57-INT(L57/60)*60)</f>
        <v>307.38</v>
      </c>
      <c r="J57" s="11" t="n">
        <v>310</v>
      </c>
      <c r="K57" s="11" t="n">
        <f aca="false">INT(M57/60)*100+M57-INT(M57/60)*60</f>
        <v>302.951</v>
      </c>
      <c r="L57" s="10" t="n">
        <f aca="false">ROUND((INT(G57/100)*60+(G57-INT(G57/100)*100))*H57,3)</f>
        <v>187.38</v>
      </c>
      <c r="M57" s="10" t="n">
        <f aca="false">IF(ISBLANK(J57),"",ROUND((INT(J57/100)*60+(J57-INT(J57/100)*100))*H57,3))</f>
        <v>182.951</v>
      </c>
    </row>
    <row r="58" customFormat="false" ht="15.75" hidden="false" customHeight="false" outlineLevel="0" collapsed="false">
      <c r="A58" s="10" t="n">
        <v>56</v>
      </c>
      <c r="B58" s="10" t="n">
        <v>116</v>
      </c>
      <c r="C58" s="10" t="n">
        <v>4</v>
      </c>
      <c r="D58" s="10" t="s">
        <v>132</v>
      </c>
      <c r="E58" s="10" t="s">
        <v>15</v>
      </c>
      <c r="F58" s="10" t="n">
        <v>30</v>
      </c>
      <c r="G58" s="11" t="n">
        <v>307.9</v>
      </c>
      <c r="H58" s="10" t="n">
        <f aca="true">IF((ISBLANK(D58)),"",IF(F58&gt;=30,INDIRECT(ADDRESS((MATCH(F58,Mens!$A$1:$A$84,0)+0),7,,,"Mens")),1))</f>
        <v>1</v>
      </c>
      <c r="I58" s="12" t="n">
        <f aca="false">IF(ISBLANK(G58),"",INT(L58/60)*100+L58-INT(L58/60)*60)</f>
        <v>307.9</v>
      </c>
      <c r="J58" s="11" t="n">
        <v>305</v>
      </c>
      <c r="K58" s="11" t="n">
        <f aca="false">INT(M58/60)*100+M58-INT(M58/60)*60</f>
        <v>305</v>
      </c>
      <c r="L58" s="10" t="n">
        <f aca="false">ROUND((INT(G58/100)*60+(G58-INT(G58/100)*100))*H58,3)</f>
        <v>187.9</v>
      </c>
      <c r="M58" s="10" t="n">
        <f aca="false">IF(ISBLANK(J58),"",ROUND((INT(J58/100)*60+(J58-INT(J58/100)*100))*H58,3))</f>
        <v>185</v>
      </c>
    </row>
    <row r="59" customFormat="false" ht="15.75" hidden="false" customHeight="false" outlineLevel="0" collapsed="false">
      <c r="A59" s="10" t="n">
        <v>57</v>
      </c>
      <c r="B59" s="10" t="n">
        <v>79</v>
      </c>
      <c r="C59" s="10" t="n">
        <v>1</v>
      </c>
      <c r="D59" s="10" t="s">
        <v>133</v>
      </c>
      <c r="E59" s="10" t="s">
        <v>15</v>
      </c>
      <c r="F59" s="10" t="n">
        <v>49</v>
      </c>
      <c r="G59" s="11" t="n">
        <v>329.6</v>
      </c>
      <c r="H59" s="10" t="n">
        <f aca="true">IF((ISBLANK(D59)),"",IF(F59&gt;=30,INDIRECT(ADDRESS((MATCH(F59,Mens!$A$1:$A$84,0)+0),7,,,"Mens")),1))</f>
        <v>0.8979</v>
      </c>
      <c r="I59" s="12" t="n">
        <f aca="false">IF(ISBLANK(G59),"",INT(L59/60)*100+L59-INT(L59/60)*60)</f>
        <v>308.2</v>
      </c>
      <c r="J59" s="11" t="n">
        <v>250</v>
      </c>
      <c r="K59" s="11" t="n">
        <f aca="false">INT(M59/60)*100+M59-INT(M59/60)*60</f>
        <v>232.643</v>
      </c>
      <c r="L59" s="10" t="n">
        <f aca="false">ROUND((INT(G59/100)*60+(G59-INT(G59/100)*100))*H59,3)</f>
        <v>188.2</v>
      </c>
      <c r="M59" s="10" t="n">
        <f aca="false">IF(ISBLANK(J59),"",ROUND((INT(J59/100)*60+(J59-INT(J59/100)*100))*H59,3))</f>
        <v>152.643</v>
      </c>
    </row>
    <row r="60" customFormat="false" ht="15.75" hidden="false" customHeight="false" outlineLevel="0" collapsed="false">
      <c r="A60" s="10" t="n">
        <v>58</v>
      </c>
      <c r="B60" s="10" t="n">
        <v>119</v>
      </c>
      <c r="C60" s="10" t="n">
        <v>4</v>
      </c>
      <c r="D60" s="10" t="s">
        <v>134</v>
      </c>
      <c r="E60" s="10" t="s">
        <v>15</v>
      </c>
      <c r="F60" s="10" t="n">
        <v>37</v>
      </c>
      <c r="G60" s="11" t="n">
        <v>311.1</v>
      </c>
      <c r="H60" s="10" t="n">
        <f aca="true">IF((ISBLANK(D60)),"",IF(F60&gt;=30,INDIRECT(ADDRESS((MATCH(F60,Mens!$A$1:$A$84,0)+0),7,,,"Mens")),1))</f>
        <v>0.9849</v>
      </c>
      <c r="I60" s="12" t="n">
        <f aca="false">IF(ISBLANK(G60),"",INT(L60/60)*100+L60-INT(L60/60)*60)</f>
        <v>308.214</v>
      </c>
      <c r="J60" s="11" t="n">
        <v>305</v>
      </c>
      <c r="K60" s="11" t="n">
        <f aca="false">INT(M60/60)*100+M60-INT(M60/60)*60</f>
        <v>302.207</v>
      </c>
      <c r="L60" s="10" t="n">
        <f aca="false">ROUND((INT(G60/100)*60+(G60-INT(G60/100)*100))*H60,3)</f>
        <v>188.214</v>
      </c>
      <c r="M60" s="10" t="n">
        <f aca="false">IF(ISBLANK(J60),"",ROUND((INT(J60/100)*60+(J60-INT(J60/100)*100))*H60,3))</f>
        <v>182.207</v>
      </c>
    </row>
    <row r="61" customFormat="false" ht="15.75" hidden="false" customHeight="false" outlineLevel="0" collapsed="false">
      <c r="A61" s="10" t="n">
        <v>59</v>
      </c>
      <c r="B61" s="10" t="n">
        <v>107</v>
      </c>
      <c r="C61" s="10" t="n">
        <v>3</v>
      </c>
      <c r="D61" s="10" t="s">
        <v>135</v>
      </c>
      <c r="E61" s="10" t="s">
        <v>15</v>
      </c>
      <c r="F61" s="10" t="n">
        <v>41</v>
      </c>
      <c r="G61" s="11" t="n">
        <v>317.8</v>
      </c>
      <c r="H61" s="10" t="n">
        <f aca="true">IF((ISBLANK(D61)),"",IF(F61&gt;=30,INDIRECT(ADDRESS((MATCH(F61,Mens!$A$1:$A$84,0)+0),7,,,"Mens")),1))</f>
        <v>0.9556</v>
      </c>
      <c r="I61" s="12" t="n">
        <f aca="false">IF(ISBLANK(G61),"",INT(L61/60)*100+L61-INT(L61/60)*60)</f>
        <v>309.018</v>
      </c>
      <c r="J61" s="11" t="n">
        <v>305</v>
      </c>
      <c r="K61" s="11" t="n">
        <f aca="false">INT(M61/60)*100+M61-INT(M61/60)*60</f>
        <v>256.786</v>
      </c>
      <c r="L61" s="10" t="n">
        <f aca="false">ROUND((INT(G61/100)*60+(G61-INT(G61/100)*100))*H61,3)</f>
        <v>189.018</v>
      </c>
      <c r="M61" s="10" t="n">
        <f aca="false">IF(ISBLANK(J61),"",ROUND((INT(J61/100)*60+(J61-INT(J61/100)*100))*H61,3))</f>
        <v>176.786</v>
      </c>
    </row>
    <row r="62" customFormat="false" ht="15.75" hidden="false" customHeight="false" outlineLevel="0" collapsed="false">
      <c r="A62" s="10" t="n">
        <v>60</v>
      </c>
      <c r="B62" s="10" t="n">
        <v>105</v>
      </c>
      <c r="C62" s="10" t="n">
        <v>3</v>
      </c>
      <c r="D62" s="10" t="s">
        <v>136</v>
      </c>
      <c r="E62" s="10" t="s">
        <v>15</v>
      </c>
      <c r="F62" s="10" t="n">
        <v>40</v>
      </c>
      <c r="G62" s="11" t="n">
        <v>319.5</v>
      </c>
      <c r="H62" s="10" t="n">
        <f aca="true">IF((ISBLANK(D62)),"",IF(F62&gt;=30,INDIRECT(ADDRESS((MATCH(F62,Mens!$A$1:$A$84,0)+0),7,,,"Mens")),1))</f>
        <v>0.9629</v>
      </c>
      <c r="I62" s="12" t="n">
        <f aca="false">IF(ISBLANK(G62),"",INT(L62/60)*100+L62-INT(L62/60)*60)</f>
        <v>312.099</v>
      </c>
      <c r="J62" s="11" t="n">
        <v>300</v>
      </c>
      <c r="K62" s="11" t="n">
        <f aca="false">INT(M62/60)*100+M62-INT(M62/60)*60</f>
        <v>253.322</v>
      </c>
      <c r="L62" s="10" t="n">
        <f aca="false">ROUND((INT(G62/100)*60+(G62-INT(G62/100)*100))*H62,3)</f>
        <v>192.099</v>
      </c>
      <c r="M62" s="10" t="n">
        <f aca="false">IF(ISBLANK(J62),"",ROUND((INT(J62/100)*60+(J62-INT(J62/100)*100))*H62,3))</f>
        <v>173.322</v>
      </c>
    </row>
    <row r="63" customFormat="false" ht="15.75" hidden="false" customHeight="false" outlineLevel="0" collapsed="false">
      <c r="A63" s="10" t="n">
        <v>61</v>
      </c>
      <c r="B63" s="10" t="n">
        <v>92</v>
      </c>
      <c r="C63" s="10" t="n">
        <v>2</v>
      </c>
      <c r="D63" s="10" t="s">
        <v>137</v>
      </c>
      <c r="E63" s="10" t="s">
        <v>15</v>
      </c>
      <c r="F63" s="10" t="n">
        <v>41</v>
      </c>
      <c r="G63" s="11" t="n">
        <v>321.3</v>
      </c>
      <c r="H63" s="10" t="n">
        <f aca="true">IF((ISBLANK(D63)),"",IF(F63&gt;=30,INDIRECT(ADDRESS((MATCH(F63,Mens!$A$1:$A$84,0)+0),7,,,"Mens")),1))</f>
        <v>0.9556</v>
      </c>
      <c r="I63" s="12" t="n">
        <f aca="false">IF(ISBLANK(G63),"",INT(L63/60)*100+L63-INT(L63/60)*60)</f>
        <v>312.362</v>
      </c>
      <c r="J63" s="11" t="n">
        <v>309</v>
      </c>
      <c r="K63" s="11" t="n">
        <f aca="false">INT(M63/60)*100+M63-INT(M63/60)*60</f>
        <v>300.608</v>
      </c>
      <c r="L63" s="10" t="n">
        <f aca="false">ROUND((INT(G63/100)*60+(G63-INT(G63/100)*100))*H63,3)</f>
        <v>192.362</v>
      </c>
      <c r="M63" s="10" t="n">
        <f aca="false">IF(ISBLANK(J63),"",ROUND((INT(J63/100)*60+(J63-INT(J63/100)*100))*H63,3))</f>
        <v>180.608</v>
      </c>
    </row>
    <row r="64" customFormat="false" ht="15.75" hidden="false" customHeight="false" outlineLevel="0" collapsed="false">
      <c r="A64" s="10" t="n">
        <v>62</v>
      </c>
      <c r="B64" s="10" t="n">
        <v>86</v>
      </c>
      <c r="C64" s="10" t="n">
        <v>2</v>
      </c>
      <c r="D64" s="10" t="s">
        <v>138</v>
      </c>
      <c r="E64" s="10" t="s">
        <v>15</v>
      </c>
      <c r="F64" s="10" t="n">
        <v>15</v>
      </c>
      <c r="G64" s="11" t="n">
        <v>312.5</v>
      </c>
      <c r="H64" s="10" t="n">
        <f aca="true">IF((ISBLANK(D64)),"",IF(F64&gt;=30,INDIRECT(ADDRESS((MATCH(F64,Mens!$A$1:$A$84,0)+0),7,,,"Mens")),1))</f>
        <v>1</v>
      </c>
      <c r="I64" s="12" t="n">
        <f aca="false">IF(ISBLANK(G64),"",INT(L64/60)*100+L64-INT(L64/60)*60)</f>
        <v>312.5</v>
      </c>
      <c r="J64" s="11" t="n">
        <v>246</v>
      </c>
      <c r="K64" s="11" t="n">
        <f aca="false">INT(M64/60)*100+M64-INT(M64/60)*60</f>
        <v>246</v>
      </c>
      <c r="L64" s="10" t="n">
        <f aca="false">ROUND((INT(G64/100)*60+(G64-INT(G64/100)*100))*H64,3)</f>
        <v>192.5</v>
      </c>
      <c r="M64" s="10" t="n">
        <f aca="false">IF(ISBLANK(J64),"",ROUND((INT(J64/100)*60+(J64-INT(J64/100)*100))*H64,3))</f>
        <v>166</v>
      </c>
    </row>
    <row r="65" customFormat="false" ht="15.75" hidden="false" customHeight="false" outlineLevel="0" collapsed="false">
      <c r="A65" s="10" t="n">
        <v>63</v>
      </c>
      <c r="B65" s="10" t="n">
        <v>76</v>
      </c>
      <c r="C65" s="10" t="n">
        <v>1</v>
      </c>
      <c r="D65" s="10" t="s">
        <v>139</v>
      </c>
      <c r="E65" s="10" t="s">
        <v>15</v>
      </c>
      <c r="F65" s="10" t="n">
        <v>47</v>
      </c>
      <c r="G65" s="11" t="n">
        <v>331.8</v>
      </c>
      <c r="H65" s="10" t="n">
        <f aca="true">IF((ISBLANK(D65)),"",IF(F65&gt;=30,INDIRECT(ADDRESS((MATCH(F65,Mens!$A$1:$A$84,0)+0),7,,,"Mens")),1))</f>
        <v>0.9122</v>
      </c>
      <c r="I65" s="12" t="n">
        <f aca="false">IF(ISBLANK(G65),"",INT(L65/60)*100+L65-INT(L65/60)*60)</f>
        <v>313.204</v>
      </c>
      <c r="J65" s="11" t="n">
        <v>315</v>
      </c>
      <c r="K65" s="11" t="n">
        <f aca="false">INT(M65/60)*100+M65-INT(M65/60)*60</f>
        <v>257.879</v>
      </c>
      <c r="L65" s="10" t="n">
        <f aca="false">ROUND((INT(G65/100)*60+(G65-INT(G65/100)*100))*H65,3)</f>
        <v>193.204</v>
      </c>
      <c r="M65" s="10" t="n">
        <f aca="false">IF(ISBLANK(J65),"",ROUND((INT(J65/100)*60+(J65-INT(J65/100)*100))*H65,3))</f>
        <v>177.879</v>
      </c>
    </row>
    <row r="66" customFormat="false" ht="15.75" hidden="false" customHeight="false" outlineLevel="0" collapsed="false">
      <c r="A66" s="10" t="n">
        <v>64</v>
      </c>
      <c r="B66" s="10" t="n">
        <v>71</v>
      </c>
      <c r="C66" s="10" t="n">
        <v>1</v>
      </c>
      <c r="D66" s="10" t="s">
        <v>140</v>
      </c>
      <c r="E66" s="10" t="s">
        <v>15</v>
      </c>
      <c r="F66" s="10" t="n">
        <v>40</v>
      </c>
      <c r="G66" s="11" t="n">
        <v>321.2</v>
      </c>
      <c r="H66" s="10" t="n">
        <f aca="true">IF((ISBLANK(D66)),"",IF(F66&gt;=30,INDIRECT(ADDRESS((MATCH(F66,Mens!$A$1:$A$84,0)+0),7,,,"Mens")),1))</f>
        <v>0.9629</v>
      </c>
      <c r="I66" s="12" t="n">
        <f aca="false">IF(ISBLANK(G66),"",INT(L66/60)*100+L66-INT(L66/60)*60)</f>
        <v>313.735</v>
      </c>
      <c r="J66" s="11" t="n">
        <v>230</v>
      </c>
      <c r="K66" s="11" t="n">
        <f aca="false">INT(M66/60)*100+M66-INT(M66/60)*60</f>
        <v>224.435</v>
      </c>
      <c r="L66" s="10" t="n">
        <f aca="false">ROUND((INT(G66/100)*60+(G66-INT(G66/100)*100))*H66,3)</f>
        <v>193.735</v>
      </c>
      <c r="M66" s="10" t="n">
        <f aca="false">IF(ISBLANK(J66),"",ROUND((INT(J66/100)*60+(J66-INT(J66/100)*100))*H66,3))</f>
        <v>144.435</v>
      </c>
    </row>
    <row r="67" customFormat="false" ht="15.75" hidden="false" customHeight="false" outlineLevel="0" collapsed="false">
      <c r="A67" s="10" t="n">
        <v>65</v>
      </c>
      <c r="B67" s="10" t="n">
        <v>91</v>
      </c>
      <c r="C67" s="10" t="n">
        <v>2</v>
      </c>
      <c r="D67" s="10" t="s">
        <v>141</v>
      </c>
      <c r="E67" s="10" t="s">
        <v>15</v>
      </c>
      <c r="F67" s="10" t="n">
        <v>37</v>
      </c>
      <c r="G67" s="11" t="n">
        <v>316.9</v>
      </c>
      <c r="H67" s="10" t="n">
        <f aca="true">IF((ISBLANK(D67)),"",IF(F67&gt;=30,INDIRECT(ADDRESS((MATCH(F67,Mens!$A$1:$A$84,0)+0),7,,,"Mens")),1))</f>
        <v>0.9849</v>
      </c>
      <c r="I67" s="12" t="n">
        <f aca="false">IF(ISBLANK(G67),"",INT(L67/60)*100+L67-INT(L67/60)*60)</f>
        <v>313.927</v>
      </c>
      <c r="J67" s="11" t="n">
        <v>250</v>
      </c>
      <c r="K67" s="11" t="n">
        <f aca="false">INT(M67/60)*100+M67-INT(M67/60)*60</f>
        <v>247.433</v>
      </c>
      <c r="L67" s="10" t="n">
        <f aca="false">ROUND((INT(G67/100)*60+(G67-INT(G67/100)*100))*H67,3)</f>
        <v>193.927</v>
      </c>
      <c r="M67" s="10" t="n">
        <f aca="false">IF(ISBLANK(J67),"",ROUND((INT(J67/100)*60+(J67-INT(J67/100)*100))*H67,3))</f>
        <v>167.433</v>
      </c>
    </row>
    <row r="68" customFormat="false" ht="15.75" hidden="false" customHeight="false" outlineLevel="0" collapsed="false">
      <c r="A68" s="10" t="n">
        <v>66</v>
      </c>
      <c r="B68" s="10" t="n">
        <v>90</v>
      </c>
      <c r="C68" s="10" t="n">
        <v>2</v>
      </c>
      <c r="D68" s="10" t="s">
        <v>142</v>
      </c>
      <c r="E68" s="10" t="s">
        <v>15</v>
      </c>
      <c r="F68" s="10" t="n">
        <v>29</v>
      </c>
      <c r="G68" s="11" t="n">
        <v>315</v>
      </c>
      <c r="H68" s="10" t="n">
        <f aca="true">IF((ISBLANK(D68)),"",IF(F68&gt;=30,INDIRECT(ADDRESS((MATCH(F68,Mens!$A$1:$A$84,0)+0),7,,,"Mens")),1))</f>
        <v>1</v>
      </c>
      <c r="I68" s="12" t="n">
        <f aca="false">IF(ISBLANK(G68),"",INT(L68/60)*100+L68-INT(L68/60)*60)</f>
        <v>315</v>
      </c>
      <c r="J68" s="11" t="n">
        <v>245</v>
      </c>
      <c r="K68" s="11" t="n">
        <f aca="false">INT(M68/60)*100+M68-INT(M68/60)*60</f>
        <v>245</v>
      </c>
      <c r="L68" s="10" t="n">
        <f aca="false">ROUND((INT(G68/100)*60+(G68-INT(G68/100)*100))*H68,3)</f>
        <v>195</v>
      </c>
      <c r="M68" s="10" t="n">
        <f aca="false">IF(ISBLANK(J68),"",ROUND((INT(J68/100)*60+(J68-INT(J68/100)*100))*H68,3))</f>
        <v>165</v>
      </c>
    </row>
    <row r="69" customFormat="false" ht="15.75" hidden="false" customHeight="false" outlineLevel="0" collapsed="false">
      <c r="A69" s="10" t="n">
        <v>67</v>
      </c>
      <c r="B69" s="10" t="n">
        <v>95</v>
      </c>
      <c r="C69" s="10" t="n">
        <v>2</v>
      </c>
      <c r="D69" s="10" t="s">
        <v>143</v>
      </c>
      <c r="E69" s="10" t="s">
        <v>15</v>
      </c>
      <c r="F69" s="10" t="n">
        <v>25</v>
      </c>
      <c r="G69" s="11" t="n">
        <v>315.3</v>
      </c>
      <c r="H69" s="10" t="n">
        <f aca="true">IF((ISBLANK(D69)),"",IF(F69&gt;=30,INDIRECT(ADDRESS((MATCH(F69,Mens!$A$1:$A$84,0)+0),7,,,"Mens")),1))</f>
        <v>1</v>
      </c>
      <c r="I69" s="12" t="n">
        <f aca="false">IF(ISBLANK(G69),"",INT(L69/60)*100+L69-INT(L69/60)*60)</f>
        <v>315.3</v>
      </c>
      <c r="J69" s="11" t="n">
        <v>330</v>
      </c>
      <c r="K69" s="11" t="n">
        <f aca="false">INT(M69/60)*100+M69-INT(M69/60)*60</f>
        <v>330</v>
      </c>
      <c r="L69" s="10" t="n">
        <f aca="false">ROUND((INT(G69/100)*60+(G69-INT(G69/100)*100))*H69,3)</f>
        <v>195.3</v>
      </c>
      <c r="M69" s="10" t="n">
        <f aca="false">IF(ISBLANK(J69),"",ROUND((INT(J69/100)*60+(J69-INT(J69/100)*100))*H69,3))</f>
        <v>210</v>
      </c>
    </row>
    <row r="70" customFormat="false" ht="15.75" hidden="false" customHeight="false" outlineLevel="0" collapsed="false">
      <c r="A70" s="10" t="n">
        <v>68</v>
      </c>
      <c r="B70" s="10" t="n">
        <v>84</v>
      </c>
      <c r="C70" s="10" t="n">
        <v>2</v>
      </c>
      <c r="D70" s="10" t="s">
        <v>144</v>
      </c>
      <c r="E70" s="10" t="s">
        <v>15</v>
      </c>
      <c r="F70" s="10" t="n">
        <v>39</v>
      </c>
      <c r="G70" s="11" t="n">
        <v>321.8</v>
      </c>
      <c r="H70" s="10" t="n">
        <f aca="true">IF((ISBLANK(D70)),"",IF(F70&gt;=30,INDIRECT(ADDRESS((MATCH(F70,Mens!$A$1:$A$84,0)+0),7,,,"Mens")),1))</f>
        <v>0.9702</v>
      </c>
      <c r="I70" s="12" t="n">
        <f aca="false">IF(ISBLANK(G70),"",INT(L70/60)*100+L70-INT(L70/60)*60)</f>
        <v>315.786</v>
      </c>
      <c r="J70" s="11" t="n">
        <v>245</v>
      </c>
      <c r="K70" s="11" t="n">
        <f aca="false">INT(M70/60)*100+M70-INT(M70/60)*60</f>
        <v>240.083</v>
      </c>
      <c r="L70" s="10" t="n">
        <f aca="false">ROUND((INT(G70/100)*60+(G70-INT(G70/100)*100))*H70,3)</f>
        <v>195.786</v>
      </c>
      <c r="M70" s="10" t="n">
        <f aca="false">IF(ISBLANK(J70),"",ROUND((INT(J70/100)*60+(J70-INT(J70/100)*100))*H70,3))</f>
        <v>160.083</v>
      </c>
    </row>
    <row r="71" customFormat="false" ht="15.75" hidden="false" customHeight="false" outlineLevel="0" collapsed="false">
      <c r="A71" s="10" t="n">
        <v>69</v>
      </c>
      <c r="B71" s="10" t="n">
        <v>98</v>
      </c>
      <c r="C71" s="10" t="n">
        <v>3</v>
      </c>
      <c r="D71" s="10" t="s">
        <v>145</v>
      </c>
      <c r="E71" s="10" t="s">
        <v>15</v>
      </c>
      <c r="F71" s="10" t="n">
        <v>19</v>
      </c>
      <c r="G71" s="11" t="n">
        <v>317.2</v>
      </c>
      <c r="H71" s="10" t="n">
        <f aca="true">IF((ISBLANK(D71)),"",IF(F71&gt;=30,INDIRECT(ADDRESS((MATCH(F71,Mens!$A$1:$A$84,0)+0),7,,,"Mens")),1))</f>
        <v>1</v>
      </c>
      <c r="I71" s="12" t="n">
        <f aca="false">IF(ISBLANK(G71),"",INT(L71/60)*100+L71-INT(L71/60)*60)</f>
        <v>317.2</v>
      </c>
      <c r="J71" s="11" t="n">
        <v>258</v>
      </c>
      <c r="K71" s="11" t="n">
        <f aca="false">INT(M71/60)*100+M71-INT(M71/60)*60</f>
        <v>258</v>
      </c>
      <c r="L71" s="10" t="n">
        <f aca="false">ROUND((INT(G71/100)*60+(G71-INT(G71/100)*100))*H71,3)</f>
        <v>197.2</v>
      </c>
      <c r="M71" s="10" t="n">
        <f aca="false">IF(ISBLANK(J71),"",ROUND((INT(J71/100)*60+(J71-INT(J71/100)*100))*H71,3))</f>
        <v>178</v>
      </c>
    </row>
    <row r="72" customFormat="false" ht="15.75" hidden="false" customHeight="false" outlineLevel="0" collapsed="false">
      <c r="A72" s="10" t="n">
        <v>70</v>
      </c>
      <c r="B72" s="10" t="n">
        <v>80</v>
      </c>
      <c r="C72" s="10" t="n">
        <v>1</v>
      </c>
      <c r="D72" s="10" t="s">
        <v>146</v>
      </c>
      <c r="E72" s="10" t="s">
        <v>15</v>
      </c>
      <c r="F72" s="10" t="n">
        <v>52</v>
      </c>
      <c r="G72" s="11" t="n">
        <v>349.8</v>
      </c>
      <c r="H72" s="10" t="n">
        <f aca="true">IF((ISBLANK(D72)),"",IF(F72&gt;=30,INDIRECT(ADDRESS((MATCH(F72,Mens!$A$1:$A$84,0)+0),7,,,"Mens")),1))</f>
        <v>0.8767</v>
      </c>
      <c r="I72" s="12" t="n">
        <f aca="false">IF(ISBLANK(G72),"",INT(L72/60)*100+L72-INT(L72/60)*60)</f>
        <v>321.466</v>
      </c>
      <c r="J72" s="11" t="n">
        <v>250</v>
      </c>
      <c r="K72" s="11" t="n">
        <f aca="false">INT(M72/60)*100+M72-INT(M72/60)*60</f>
        <v>229.039</v>
      </c>
      <c r="L72" s="10" t="n">
        <f aca="false">ROUND((INT(G72/100)*60+(G72-INT(G72/100)*100))*H72,3)</f>
        <v>201.466</v>
      </c>
      <c r="M72" s="10" t="n">
        <f aca="false">IF(ISBLANK(J72),"",ROUND((INT(J72/100)*60+(J72-INT(J72/100)*100))*H72,3))</f>
        <v>149.039</v>
      </c>
    </row>
    <row r="73" customFormat="false" ht="15.75" hidden="false" customHeight="false" outlineLevel="0" collapsed="false">
      <c r="A73" s="10" t="n">
        <v>71</v>
      </c>
      <c r="B73" s="10" t="n">
        <v>97</v>
      </c>
      <c r="C73" s="10" t="n">
        <v>2</v>
      </c>
      <c r="D73" s="10" t="s">
        <v>147</v>
      </c>
      <c r="E73" s="10" t="s">
        <v>15</v>
      </c>
      <c r="F73" s="10" t="n">
        <v>25</v>
      </c>
      <c r="G73" s="11" t="n">
        <v>323.5</v>
      </c>
      <c r="H73" s="10" t="n">
        <f aca="true">IF((ISBLANK(D73)),"",IF(F73&gt;=30,INDIRECT(ADDRESS((MATCH(F73,Mens!$A$1:$A$84,0)+0),7,,,"Mens")),1))</f>
        <v>1</v>
      </c>
      <c r="I73" s="12" t="n">
        <f aca="false">IF(ISBLANK(G73),"",INT(L73/60)*100+L73-INT(L73/60)*60)</f>
        <v>323.5</v>
      </c>
      <c r="J73" s="11" t="n">
        <v>255</v>
      </c>
      <c r="K73" s="11" t="n">
        <f aca="false">INT(M73/60)*100+M73-INT(M73/60)*60</f>
        <v>255</v>
      </c>
      <c r="L73" s="10" t="n">
        <f aca="false">ROUND((INT(G73/100)*60+(G73-INT(G73/100)*100))*H73,3)</f>
        <v>203.5</v>
      </c>
      <c r="M73" s="10" t="n">
        <f aca="false">IF(ISBLANK(J73),"",ROUND((INT(J73/100)*60+(J73-INT(J73/100)*100))*H73,3))</f>
        <v>175</v>
      </c>
    </row>
    <row r="74" customFormat="false" ht="15.75" hidden="false" customHeight="false" outlineLevel="0" collapsed="false">
      <c r="A74" s="10" t="n">
        <v>72</v>
      </c>
      <c r="B74" s="10" t="n">
        <v>96</v>
      </c>
      <c r="C74" s="10" t="n">
        <v>2</v>
      </c>
      <c r="D74" s="10" t="s">
        <v>148</v>
      </c>
      <c r="E74" s="10" t="s">
        <v>15</v>
      </c>
      <c r="F74" s="10" t="n">
        <v>26</v>
      </c>
      <c r="G74" s="11" t="n">
        <v>324</v>
      </c>
      <c r="H74" s="10" t="n">
        <f aca="true">IF((ISBLANK(D74)),"",IF(F74&gt;=30,INDIRECT(ADDRESS((MATCH(F74,Mens!$A$1:$A$84,0)+0),7,,,"Mens")),1))</f>
        <v>1</v>
      </c>
      <c r="I74" s="12" t="n">
        <f aca="false">IF(ISBLANK(G74),"",INT(L74/60)*100+L74-INT(L74/60)*60)</f>
        <v>324</v>
      </c>
      <c r="J74" s="11" t="n">
        <v>255</v>
      </c>
      <c r="K74" s="11" t="n">
        <f aca="false">INT(M74/60)*100+M74-INT(M74/60)*60</f>
        <v>255</v>
      </c>
      <c r="L74" s="10" t="n">
        <f aca="false">ROUND((INT(G74/100)*60+(G74-INT(G74/100)*100))*H74,3)</f>
        <v>204</v>
      </c>
      <c r="M74" s="10" t="n">
        <f aca="false">IF(ISBLANK(J74),"",ROUND((INT(J74/100)*60+(J74-INT(J74/100)*100))*H74,3))</f>
        <v>175</v>
      </c>
    </row>
    <row r="75" customFormat="false" ht="15.75" hidden="false" customHeight="false" outlineLevel="0" collapsed="false">
      <c r="A75" s="10" t="n">
        <v>73</v>
      </c>
      <c r="B75" s="10" t="n">
        <v>75</v>
      </c>
      <c r="C75" s="10" t="n">
        <v>1</v>
      </c>
      <c r="D75" s="10" t="s">
        <v>149</v>
      </c>
      <c r="E75" s="10" t="s">
        <v>15</v>
      </c>
      <c r="F75" s="10" t="n">
        <v>38</v>
      </c>
      <c r="G75" s="11" t="n">
        <v>328.7</v>
      </c>
      <c r="H75" s="10" t="n">
        <f aca="true">IF((ISBLANK(D75)),"",IF(F75&gt;=30,INDIRECT(ADDRESS((MATCH(F75,Mens!$A$1:$A$84,0)+0),7,,,"Mens")),1))</f>
        <v>0.9776</v>
      </c>
      <c r="I75" s="12" t="n">
        <f aca="false">IF(ISBLANK(G75),"",INT(L75/60)*100+L75-INT(L75/60)*60)</f>
        <v>324.025</v>
      </c>
      <c r="J75" s="11" t="n">
        <v>240</v>
      </c>
      <c r="K75" s="11" t="n">
        <f aca="false">INT(M75/60)*100+M75-INT(M75/60)*60</f>
        <v>236.416</v>
      </c>
      <c r="L75" s="10" t="n">
        <f aca="false">ROUND((INT(G75/100)*60+(G75-INT(G75/100)*100))*H75,3)</f>
        <v>204.025</v>
      </c>
      <c r="M75" s="10" t="n">
        <f aca="false">IF(ISBLANK(J75),"",ROUND((INT(J75/100)*60+(J75-INT(J75/100)*100))*H75,3))</f>
        <v>156.416</v>
      </c>
    </row>
    <row r="76" customFormat="false" ht="15.75" hidden="false" customHeight="false" outlineLevel="0" collapsed="false">
      <c r="A76" s="10" t="n">
        <v>74</v>
      </c>
      <c r="B76" s="10" t="n">
        <v>78</v>
      </c>
      <c r="C76" s="10" t="n">
        <v>1</v>
      </c>
      <c r="D76" s="10" t="s">
        <v>150</v>
      </c>
      <c r="E76" s="10" t="s">
        <v>15</v>
      </c>
      <c r="F76" s="10" t="n">
        <v>24</v>
      </c>
      <c r="G76" s="11" t="n">
        <v>325.1</v>
      </c>
      <c r="H76" s="10" t="n">
        <f aca="true">IF((ISBLANK(D76)),"",IF(F76&gt;=30,INDIRECT(ADDRESS((MATCH(F76,Mens!$A$1:$A$84,0)+0),7,,,"Mens")),1))</f>
        <v>1</v>
      </c>
      <c r="I76" s="12" t="n">
        <f aca="false">IF(ISBLANK(G76),"",INT(L76/60)*100+L76-INT(L76/60)*60)</f>
        <v>325.1</v>
      </c>
      <c r="J76" s="11" t="n">
        <v>250</v>
      </c>
      <c r="K76" s="11" t="n">
        <f aca="false">INT(M76/60)*100+M76-INT(M76/60)*60</f>
        <v>250</v>
      </c>
      <c r="L76" s="10" t="n">
        <f aca="false">ROUND((INT(G76/100)*60+(G76-INT(G76/100)*100))*H76,3)</f>
        <v>205.1</v>
      </c>
      <c r="M76" s="10" t="n">
        <f aca="false">IF(ISBLANK(J76),"",ROUND((INT(J76/100)*60+(J76-INT(J76/100)*100))*H76,3))</f>
        <v>170</v>
      </c>
    </row>
    <row r="77" customFormat="false" ht="15.75" hidden="false" customHeight="false" outlineLevel="0" collapsed="false">
      <c r="A77" s="10" t="n">
        <v>75</v>
      </c>
      <c r="B77" s="10" t="n">
        <v>73</v>
      </c>
      <c r="C77" s="10" t="n">
        <v>1</v>
      </c>
      <c r="D77" s="10" t="s">
        <v>151</v>
      </c>
      <c r="E77" s="10" t="s">
        <v>15</v>
      </c>
      <c r="F77" s="10" t="n">
        <v>34</v>
      </c>
      <c r="G77" s="11" t="n">
        <v>328</v>
      </c>
      <c r="H77" s="10" t="n">
        <f aca="true">IF((ISBLANK(D77)),"",IF(F77&gt;=30,INDIRECT(ADDRESS((MATCH(F77,Mens!$A$1:$A$84,0)+0),7,,,"Mens")),1))</f>
        <v>1</v>
      </c>
      <c r="I77" s="12" t="n">
        <f aca="false">IF(ISBLANK(G77),"",INT(L77/60)*100+L77-INT(L77/60)*60)</f>
        <v>328</v>
      </c>
      <c r="J77" s="11" t="n">
        <v>235</v>
      </c>
      <c r="K77" s="11" t="n">
        <f aca="false">INT(M77/60)*100+M77-INT(M77/60)*60</f>
        <v>235</v>
      </c>
      <c r="L77" s="10" t="n">
        <f aca="false">ROUND((INT(G77/100)*60+(G77-INT(G77/100)*100))*H77,3)</f>
        <v>208</v>
      </c>
      <c r="M77" s="10" t="n">
        <f aca="false">IF(ISBLANK(J77),"",ROUND((INT(J77/100)*60+(J77-INT(J77/100)*100))*H77,3))</f>
        <v>155</v>
      </c>
    </row>
    <row r="78" customFormat="false" ht="15.75" hidden="false" customHeight="false" outlineLevel="0" collapsed="false">
      <c r="A78" s="10" t="n">
        <v>76</v>
      </c>
      <c r="B78" s="10" t="n">
        <v>77</v>
      </c>
      <c r="C78" s="10" t="n">
        <v>1</v>
      </c>
      <c r="D78" s="10" t="s">
        <v>152</v>
      </c>
      <c r="E78" s="10" t="s">
        <v>15</v>
      </c>
      <c r="F78" s="10" t="n">
        <v>30</v>
      </c>
      <c r="G78" s="11" t="n">
        <v>333.1</v>
      </c>
      <c r="H78" s="10" t="n">
        <f aca="true">IF((ISBLANK(D78)),"",IF(F78&gt;=30,INDIRECT(ADDRESS((MATCH(F78,Mens!$A$1:$A$84,0)+0),7,,,"Mens")),1))</f>
        <v>1</v>
      </c>
      <c r="I78" s="12" t="n">
        <f aca="false">IF(ISBLANK(G78),"",INT(L78/60)*100+L78-INT(L78/60)*60)</f>
        <v>333.1</v>
      </c>
      <c r="J78" s="11" t="n">
        <v>320</v>
      </c>
      <c r="K78" s="11" t="n">
        <f aca="false">INT(M78/60)*100+M78-INT(M78/60)*60</f>
        <v>320</v>
      </c>
      <c r="L78" s="10" t="n">
        <f aca="false">ROUND((INT(G78/100)*60+(G78-INT(G78/100)*100))*H78,3)</f>
        <v>213.1</v>
      </c>
      <c r="M78" s="10" t="n">
        <f aca="false">IF(ISBLANK(J78),"",ROUND((INT(J78/100)*60+(J78-INT(J78/100)*100))*H78,3))</f>
        <v>200</v>
      </c>
    </row>
    <row r="79" customFormat="false" ht="15.75" hidden="false" customHeight="false" outlineLevel="0" collapsed="false">
      <c r="A79" s="10" t="n">
        <v>77</v>
      </c>
      <c r="B79" s="10" t="n">
        <v>72</v>
      </c>
      <c r="C79" s="10" t="n">
        <v>1</v>
      </c>
      <c r="D79" s="10" t="s">
        <v>153</v>
      </c>
      <c r="E79" s="10" t="s">
        <v>15</v>
      </c>
      <c r="F79" s="10" t="n">
        <v>36</v>
      </c>
      <c r="G79" s="11" t="n">
        <v>338.4</v>
      </c>
      <c r="H79" s="10" t="n">
        <f aca="true">IF((ISBLANK(D79)),"",IF(F79&gt;=30,INDIRECT(ADDRESS((MATCH(F79,Mens!$A$1:$A$84,0)+0),7,,,"Mens")),1))</f>
        <v>0.9923</v>
      </c>
      <c r="I79" s="12" t="n">
        <f aca="false">IF(ISBLANK(G79),"",INT(L79/60)*100+L79-INT(L79/60)*60)</f>
        <v>336.718</v>
      </c>
      <c r="J79" s="11" t="n">
        <v>235</v>
      </c>
      <c r="K79" s="11" t="n">
        <f aca="false">INT(M79/60)*100+M79-INT(M79/60)*60</f>
        <v>233.807</v>
      </c>
      <c r="L79" s="10" t="n">
        <f aca="false">ROUND((INT(G79/100)*60+(G79-INT(G79/100)*100))*H79,3)</f>
        <v>216.718</v>
      </c>
      <c r="M79" s="10" t="n">
        <f aca="false">IF(ISBLANK(J79),"",ROUND((INT(J79/100)*60+(J79-INT(J79/100)*100))*H79,3))</f>
        <v>153.807</v>
      </c>
    </row>
    <row r="80" customFormat="false" ht="15.75" hidden="false" customHeight="false" outlineLevel="0" collapsed="false">
      <c r="B80" s="10" t="n">
        <v>81</v>
      </c>
      <c r="C80" s="10" t="n">
        <v>1</v>
      </c>
      <c r="D80" s="10" t="s">
        <v>154</v>
      </c>
      <c r="E80" s="10" t="s">
        <v>15</v>
      </c>
      <c r="F80" s="10" t="n">
        <v>40</v>
      </c>
      <c r="G80" s="11" t="s">
        <v>47</v>
      </c>
      <c r="H80" s="10" t="n">
        <f aca="true">IF((ISBLANK(D80)),"",IF(F80&gt;=30,INDIRECT(ADDRESS((MATCH(F80,Mens!$A$1:$A$84,0)+0),7,,,"Mens")),1))</f>
        <v>0.9629</v>
      </c>
      <c r="I80" s="12" t="e">
        <f aca="false">IF(ISBLANK(G80),"",INT(L80/60)*100+L80-INT(L80/60)*60)</f>
        <v>#VALUE!</v>
      </c>
      <c r="J80" s="11" t="n">
        <v>300</v>
      </c>
      <c r="K80" s="11" t="n">
        <f aca="false">INT(M80/60)*100+M80-INT(M80/60)*60</f>
        <v>253.322</v>
      </c>
      <c r="L80" s="10" t="e">
        <f aca="false">ROUND((INT(G80/100)*60+(G80-INT(G80/100)*100))*H80,3)</f>
        <v>#VALUE!</v>
      </c>
      <c r="M80" s="10" t="n">
        <f aca="false">IF(ISBLANK(J80),"",ROUND((INT(J80/100)*60+(J80-INT(J80/100)*100))*H80,3))</f>
        <v>173.322</v>
      </c>
    </row>
    <row r="81" customFormat="false" ht="15.75" hidden="false" customHeight="false" outlineLevel="0" collapsed="false">
      <c r="B81" s="10" t="n">
        <v>82</v>
      </c>
      <c r="C81" s="10" t="n">
        <v>1</v>
      </c>
      <c r="D81" s="10" t="s">
        <v>155</v>
      </c>
      <c r="E81" s="10" t="s">
        <v>15</v>
      </c>
      <c r="F81" s="10" t="n">
        <v>42</v>
      </c>
      <c r="G81" s="11" t="s">
        <v>47</v>
      </c>
      <c r="H81" s="10" t="n">
        <f aca="true">IF((ISBLANK(D81)),"",IF(F81&gt;=30,INDIRECT(ADDRESS((MATCH(F81,Mens!$A$1:$A$84,0)+0),7,,,"Mens")),1))</f>
        <v>0.9483</v>
      </c>
      <c r="I81" s="12" t="e">
        <f aca="false">IF(ISBLANK(G81),"",INT(L81/60)*100+L81-INT(L81/60)*60)</f>
        <v>#VALUE!</v>
      </c>
      <c r="J81" s="11" t="n">
        <v>305</v>
      </c>
      <c r="K81" s="11" t="n">
        <f aca="false">INT(M81/60)*100+M81-INT(M81/60)*60</f>
        <v>255.436</v>
      </c>
      <c r="L81" s="10" t="e">
        <f aca="false">ROUND((INT(G81/100)*60+(G81-INT(G81/100)*100))*H81,3)</f>
        <v>#VALUE!</v>
      </c>
      <c r="M81" s="10" t="n">
        <f aca="false">IF(ISBLANK(J81),"",ROUND((INT(J81/100)*60+(J81-INT(J81/100)*100))*H81,3))</f>
        <v>175.436</v>
      </c>
    </row>
    <row r="82" customFormat="false" ht="15.75" hidden="false" customHeight="false" outlineLevel="0" collapsed="false">
      <c r="B82" s="10" t="n">
        <v>93</v>
      </c>
      <c r="C82" s="10" t="n">
        <v>2</v>
      </c>
      <c r="D82" s="10" t="s">
        <v>156</v>
      </c>
      <c r="E82" s="10" t="s">
        <v>15</v>
      </c>
      <c r="F82" s="10" t="n">
        <v>35</v>
      </c>
      <c r="G82" s="11" t="s">
        <v>47</v>
      </c>
      <c r="H82" s="10" t="n">
        <f aca="true">IF((ISBLANK(D82)),"",IF(F82&gt;=30,INDIRECT(ADDRESS((MATCH(F82,Mens!$A$1:$A$84,0)+0),7,,,"Mens")),1))</f>
        <v>0.9997</v>
      </c>
      <c r="I82" s="12" t="e">
        <f aca="false">IF(ISBLANK(G82),"",INT(L82/60)*100+L82-INT(L82/60)*60)</f>
        <v>#VALUE!</v>
      </c>
      <c r="J82" s="11" t="n">
        <v>320</v>
      </c>
      <c r="K82" s="11" t="n">
        <f aca="false">INT(M82/60)*100+M82-INT(M82/60)*60</f>
        <v>319.94</v>
      </c>
      <c r="L82" s="10" t="e">
        <f aca="false">ROUND((INT(G82/100)*60+(G82-INT(G82/100)*100))*H82,3)</f>
        <v>#VALUE!</v>
      </c>
      <c r="M82" s="10" t="n">
        <f aca="false">IF(ISBLANK(J82),"",ROUND((INT(J82/100)*60+(J82-INT(J82/100)*100))*H82,3))</f>
        <v>199.94</v>
      </c>
    </row>
    <row r="83" customFormat="false" ht="15.75" hidden="false" customHeight="false" outlineLevel="0" collapsed="false">
      <c r="B83" s="10" t="n">
        <v>110</v>
      </c>
      <c r="C83" s="10" t="n">
        <v>3</v>
      </c>
      <c r="D83" s="10" t="s">
        <v>157</v>
      </c>
      <c r="E83" s="10" t="s">
        <v>15</v>
      </c>
      <c r="F83" s="10" t="n">
        <v>36</v>
      </c>
      <c r="G83" s="11" t="s">
        <v>47</v>
      </c>
      <c r="H83" s="10" t="n">
        <f aca="true">IF((ISBLANK(D83)),"",IF(F83&gt;=30,INDIRECT(ADDRESS((MATCH(F83,Mens!$A$1:$A$84,0)+0),7,,,"Mens")),1))</f>
        <v>0.9923</v>
      </c>
      <c r="I83" s="12" t="e">
        <f aca="false">IF(ISBLANK(G83),"",INT(L83/60)*100+L83-INT(L83/60)*60)</f>
        <v>#VALUE!</v>
      </c>
      <c r="J83" s="11" t="n">
        <v>300</v>
      </c>
      <c r="K83" s="11" t="n">
        <f aca="false">INT(M83/60)*100+M83-INT(M83/60)*60</f>
        <v>258.614</v>
      </c>
      <c r="L83" s="10" t="e">
        <f aca="false">ROUND((INT(G83/100)*60+(G83-INT(G83/100)*100))*H83,3)</f>
        <v>#VALUE!</v>
      </c>
      <c r="M83" s="10" t="n">
        <f aca="false">IF(ISBLANK(J83),"",ROUND((INT(J83/100)*60+(J83-INT(J83/100)*100))*H83,3))</f>
        <v>178.614</v>
      </c>
    </row>
    <row r="84" customFormat="false" ht="15.75" hidden="false" customHeight="false" outlineLevel="0" collapsed="false">
      <c r="B84" s="10" t="n">
        <v>117</v>
      </c>
      <c r="C84" s="10" t="n">
        <v>4</v>
      </c>
      <c r="D84" s="10" t="s">
        <v>158</v>
      </c>
      <c r="E84" s="10" t="s">
        <v>15</v>
      </c>
      <c r="F84" s="10" t="n">
        <v>49</v>
      </c>
      <c r="G84" s="11" t="s">
        <v>47</v>
      </c>
      <c r="H84" s="10" t="n">
        <f aca="true">IF((ISBLANK(D84)),"",IF(F84&gt;=30,INDIRECT(ADDRESS((MATCH(F84,Mens!$A$1:$A$84,0)+0),7,,,"Mens")),1))</f>
        <v>0.8979</v>
      </c>
      <c r="I84" s="12" t="e">
        <f aca="false">IF(ISBLANK(G84),"",INT(L84/60)*100+L84-INT(L84/60)*60)</f>
        <v>#VALUE!</v>
      </c>
      <c r="J84" s="11" t="n">
        <v>310</v>
      </c>
      <c r="K84" s="11" t="n">
        <f aca="false">INT(M84/60)*100+M84-INT(M84/60)*60</f>
        <v>250.601</v>
      </c>
      <c r="L84" s="10" t="e">
        <f aca="false">ROUND((INT(G84/100)*60+(G84-INT(G84/100)*100))*H84,3)</f>
        <v>#VALUE!</v>
      </c>
      <c r="M84" s="10" t="n">
        <f aca="false">IF(ISBLANK(J84),"",ROUND((INT(J84/100)*60+(J84-INT(J84/100)*100))*H84,3))</f>
        <v>170.601</v>
      </c>
    </row>
    <row r="85" customFormat="false" ht="15.75" hidden="false" customHeight="false" outlineLevel="0" collapsed="false">
      <c r="B85" s="10" t="n">
        <v>138</v>
      </c>
      <c r="C85" s="10" t="n">
        <v>6</v>
      </c>
      <c r="D85" s="10" t="s">
        <v>159</v>
      </c>
      <c r="E85" s="10" t="s">
        <v>15</v>
      </c>
      <c r="F85" s="10" t="n">
        <v>26</v>
      </c>
      <c r="G85" s="11" t="s">
        <v>47</v>
      </c>
      <c r="H85" s="10" t="n">
        <f aca="true">IF((ISBLANK(D85)),"",IF(F85&gt;=30,INDIRECT(ADDRESS((MATCH(F85,Mens!$A$1:$A$84,0)+0),7,,,"Mens")),1))</f>
        <v>1</v>
      </c>
      <c r="I85" s="12" t="e">
        <f aca="false">IF(ISBLANK(G85),"",INT(L85/60)*100+L85-INT(L85/60)*60)</f>
        <v>#VALUE!</v>
      </c>
      <c r="J85" s="11" t="n">
        <v>320</v>
      </c>
      <c r="K85" s="11" t="n">
        <f aca="false">INT(M85/60)*100+M85-INT(M85/60)*60</f>
        <v>320</v>
      </c>
      <c r="L85" s="10" t="e">
        <f aca="false">ROUND((INT(G85/100)*60+(G85-INT(G85/100)*100))*H85,3)</f>
        <v>#VALUE!</v>
      </c>
      <c r="M85" s="10" t="n">
        <f aca="false">IF(ISBLANK(J85),"",ROUND((INT(J85/100)*60+(J85-INT(J85/100)*100))*H85,3))</f>
        <v>200</v>
      </c>
    </row>
  </sheetData>
  <autoFilter ref="A2:AD85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8.6796875" defaultRowHeight="15.75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1.87"/>
    <col collapsed="false" customWidth="true" hidden="false" outlineLevel="0" max="3" min="3" style="1" width="6.51"/>
    <col collapsed="false" customWidth="true" hidden="false" outlineLevel="0" max="4" min="4" style="1" width="28.76"/>
    <col collapsed="false" customWidth="true" hidden="false" outlineLevel="0" max="5" min="5" style="1" width="20.63"/>
    <col collapsed="false" customWidth="true" hidden="false" outlineLevel="0" max="7" min="6" style="1" width="7.25"/>
    <col collapsed="false" customWidth="true" hidden="false" outlineLevel="0" max="9" min="8" style="1" width="18.88"/>
    <col collapsed="false" customWidth="true" hidden="false" outlineLevel="0" max="10" min="10" style="1" width="15.25"/>
    <col collapsed="false" customWidth="true" hidden="false" outlineLevel="0" max="11" min="11" style="1" width="18.88"/>
    <col collapsed="false" customWidth="true" hidden="true" outlineLevel="0" max="15" min="12" style="1" width="11.53"/>
    <col collapsed="false" customWidth="true" hidden="false" outlineLevel="0" max="1025" min="16" style="1" width="12.63"/>
  </cols>
  <sheetData>
    <row r="1" customFormat="false" ht="64.9" hidden="false" customHeight="false" outlineLevel="0" collapsed="false">
      <c r="A1" s="2"/>
      <c r="B1" s="2"/>
      <c r="C1" s="2"/>
      <c r="D1" s="2"/>
      <c r="E1" s="3"/>
      <c r="F1" s="2"/>
      <c r="G1" s="2"/>
      <c r="H1" s="4"/>
      <c r="I1" s="4" t="s">
        <v>0</v>
      </c>
      <c r="J1" s="2"/>
      <c r="K1" s="15"/>
      <c r="L1" s="3"/>
      <c r="M1" s="2"/>
      <c r="N1" s="2"/>
      <c r="O1" s="2"/>
    </row>
    <row r="2" customFormat="false" ht="64.9" hidden="false" customHeight="false" outlineLevel="0" collapsed="false">
      <c r="A2" s="20" t="s">
        <v>1</v>
      </c>
      <c r="B2" s="20" t="s">
        <v>2</v>
      </c>
      <c r="C2" s="20" t="s">
        <v>3</v>
      </c>
      <c r="D2" s="20" t="s">
        <v>160</v>
      </c>
      <c r="E2" s="21" t="s">
        <v>161</v>
      </c>
      <c r="F2" s="20" t="s">
        <v>162</v>
      </c>
      <c r="G2" s="20" t="s">
        <v>6</v>
      </c>
      <c r="H2" s="20" t="s">
        <v>163</v>
      </c>
      <c r="I2" s="20" t="s">
        <v>7</v>
      </c>
      <c r="J2" s="20" t="s">
        <v>8</v>
      </c>
      <c r="K2" s="22" t="s">
        <v>9</v>
      </c>
      <c r="L2" s="21" t="s">
        <v>10</v>
      </c>
      <c r="M2" s="20" t="s">
        <v>11</v>
      </c>
      <c r="N2" s="20" t="s">
        <v>12</v>
      </c>
      <c r="O2" s="20" t="s">
        <v>13</v>
      </c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customFormat="false" ht="15.75" hidden="false" customHeight="false" outlineLevel="0" collapsed="false">
      <c r="A3" s="10" t="n">
        <v>1</v>
      </c>
      <c r="B3" s="24" t="n">
        <v>45293</v>
      </c>
      <c r="C3" s="10" t="n">
        <v>2</v>
      </c>
      <c r="D3" s="10" t="s">
        <v>164</v>
      </c>
      <c r="E3" s="10" t="s">
        <v>165</v>
      </c>
      <c r="F3" s="10" t="s">
        <v>15</v>
      </c>
      <c r="G3" s="10" t="n">
        <v>23</v>
      </c>
      <c r="H3" s="10" t="n">
        <v>26</v>
      </c>
      <c r="I3" s="11" t="n">
        <v>519.6</v>
      </c>
      <c r="J3" s="10" t="n">
        <f aca="true">IF((ISBLANK(D3)),"",IF(G3&gt;=30,INDIRECT(ADDRESS((MATCH(H3,Midle!$A$1:$A$83,0)+0),4,,,"Midle")),1))</f>
        <v>1</v>
      </c>
      <c r="K3" s="14" t="n">
        <f aca="false">IF(ISBLANK(I3),"",INT(N3/60)*100+N3-INT(N3/60)*60)</f>
        <v>519.6</v>
      </c>
      <c r="L3" s="11" t="n">
        <v>345</v>
      </c>
      <c r="M3" s="11" t="n">
        <f aca="false">INT(O3/60)*100+O3-INT(O3/60)*60</f>
        <v>345</v>
      </c>
      <c r="N3" s="10" t="n">
        <f aca="false">ROUND((INT(I3/100)*60+(I3-INT(I3/100)*100))*J3,3)</f>
        <v>319.6</v>
      </c>
      <c r="O3" s="10" t="n">
        <f aca="false">IF(ISBLANK(L3),"",ROUND((INT(L3/100)*60+(L3-INT(L3/100)*100))*J3,3))</f>
        <v>225</v>
      </c>
    </row>
    <row r="4" customFormat="false" ht="15.75" hidden="false" customHeight="false" outlineLevel="0" collapsed="false">
      <c r="A4" s="10" t="n">
        <v>2</v>
      </c>
      <c r="B4" s="24" t="n">
        <v>45297</v>
      </c>
      <c r="C4" s="10" t="n">
        <v>2</v>
      </c>
      <c r="D4" s="10" t="s">
        <v>166</v>
      </c>
      <c r="E4" s="10" t="s">
        <v>158</v>
      </c>
      <c r="F4" s="10" t="s">
        <v>15</v>
      </c>
      <c r="G4" s="10" t="n">
        <v>49</v>
      </c>
      <c r="H4" s="10" t="n">
        <v>44</v>
      </c>
      <c r="I4" s="11" t="n">
        <v>554.8</v>
      </c>
      <c r="J4" s="10" t="n">
        <f aca="true">IF((ISBLANK(D4)),"",IF(G4&gt;=30,INDIRECT(ADDRESS((MATCH(H4,Midle!$A$1:$A$83,0)+0),4,,,"Midle")),1))</f>
        <v>0.9203</v>
      </c>
      <c r="K4" s="14" t="n">
        <f aca="false">IF(ISBLANK(I4),"",INT(N4/60)*100+N4-INT(N4/60)*60)</f>
        <v>526.522</v>
      </c>
      <c r="L4" s="11" t="n">
        <v>430</v>
      </c>
      <c r="M4" s="11" t="n">
        <f aca="false">INT(O4/60)*100+O4-INT(O4/60)*60</f>
        <v>408.481</v>
      </c>
      <c r="N4" s="10" t="n">
        <f aca="false">ROUND((INT(I4/100)*60+(I4-INT(I4/100)*100))*J4,3)</f>
        <v>326.522</v>
      </c>
      <c r="O4" s="10" t="n">
        <f aca="false">IF(ISBLANK(L4),"",ROUND((INT(L4/100)*60+(L4-INT(L4/100)*100))*J4,3))</f>
        <v>248.481</v>
      </c>
    </row>
    <row r="5" customFormat="false" ht="15.75" hidden="false" customHeight="false" outlineLevel="0" collapsed="false">
      <c r="A5" s="10" t="n">
        <v>3</v>
      </c>
      <c r="B5" s="24" t="n">
        <v>45294</v>
      </c>
      <c r="C5" s="10" t="n">
        <v>2</v>
      </c>
      <c r="D5" s="10" t="s">
        <v>167</v>
      </c>
      <c r="E5" s="10" t="s">
        <v>168</v>
      </c>
      <c r="F5" s="10" t="s">
        <v>15</v>
      </c>
      <c r="G5" s="10" t="n">
        <v>36</v>
      </c>
      <c r="H5" s="10" t="n">
        <v>19</v>
      </c>
      <c r="I5" s="11" t="n">
        <v>527.2</v>
      </c>
      <c r="J5" s="10" t="n">
        <v>1</v>
      </c>
      <c r="K5" s="14" t="n">
        <f aca="false">IF(ISBLANK(I5),"",INT(N5/60)*100+N5-INT(N5/60)*60)</f>
        <v>527.2</v>
      </c>
      <c r="L5" s="11" t="n">
        <v>345</v>
      </c>
      <c r="M5" s="11" t="n">
        <f aca="false">INT(O5/60)*100+O5-INT(O5/60)*60</f>
        <v>345</v>
      </c>
      <c r="N5" s="10" t="n">
        <f aca="false">ROUND((INT(I5/100)*60+(I5-INT(I5/100)*100))*J5,3)</f>
        <v>327.2</v>
      </c>
      <c r="O5" s="10" t="n">
        <f aca="false">IF(ISBLANK(L5),"",ROUND((INT(L5/100)*60+(L5-INT(L5/100)*100))*J5,3))</f>
        <v>225</v>
      </c>
    </row>
    <row r="6" customFormat="false" ht="15.75" hidden="false" customHeight="false" outlineLevel="0" collapsed="false">
      <c r="A6" s="10" t="n">
        <v>4</v>
      </c>
      <c r="B6" s="24" t="n">
        <v>45301</v>
      </c>
      <c r="C6" s="10" t="n">
        <v>1</v>
      </c>
      <c r="D6" s="10" t="s">
        <v>169</v>
      </c>
      <c r="E6" s="10" t="s">
        <v>170</v>
      </c>
      <c r="F6" s="10" t="s">
        <v>15</v>
      </c>
      <c r="G6" s="10" t="n">
        <v>50</v>
      </c>
      <c r="H6" s="10" t="n">
        <v>40</v>
      </c>
      <c r="I6" s="11" t="n">
        <v>545.8</v>
      </c>
      <c r="J6" s="10" t="n">
        <f aca="true">IF((ISBLANK(D6)),"",IF(G6&gt;=30,INDIRECT(ADDRESS((MATCH(H6,Midle!$A$1:$A$83,0)+0),4,,,"Midle")),1))</f>
        <v>0.94665</v>
      </c>
      <c r="K6" s="14" t="n">
        <f aca="false">IF(ISBLANK(I6),"",INT(N6/60)*100+N6-INT(N6/60)*60)</f>
        <v>527.352</v>
      </c>
      <c r="L6" s="11" t="n">
        <v>320</v>
      </c>
      <c r="M6" s="11" t="n">
        <f aca="false">INT(O6/60)*100+O6-INT(O6/60)*60</f>
        <v>309.33</v>
      </c>
      <c r="N6" s="10" t="n">
        <f aca="false">ROUND((INT(I6/100)*60+(I6-INT(I6/100)*100))*J6,3)</f>
        <v>327.352</v>
      </c>
      <c r="O6" s="10" t="n">
        <f aca="false">IF(ISBLANK(L6),"",ROUND((INT(L6/100)*60+(L6-INT(L6/100)*100))*J6,3))</f>
        <v>189.33</v>
      </c>
    </row>
    <row r="7" customFormat="false" ht="15.75" hidden="false" customHeight="false" outlineLevel="0" collapsed="false">
      <c r="A7" s="10" t="n">
        <v>5</v>
      </c>
      <c r="B7" s="24" t="n">
        <v>45292</v>
      </c>
      <c r="C7" s="10" t="n">
        <v>1</v>
      </c>
      <c r="D7" s="10" t="s">
        <v>171</v>
      </c>
      <c r="E7" s="10" t="s">
        <v>172</v>
      </c>
      <c r="F7" s="10" t="s">
        <v>15</v>
      </c>
      <c r="G7" s="10" t="n">
        <v>41</v>
      </c>
      <c r="H7" s="10" t="n">
        <v>50</v>
      </c>
      <c r="I7" s="11" t="n">
        <v>614.5</v>
      </c>
      <c r="J7" s="10" t="n">
        <f aca="true">IF((ISBLANK(D7)),"",IF(G7&gt;=30,INDIRECT(ADDRESS((MATCH(H7,Midle!$A$1:$A$83,0)+0),4,,,"Midle")),1))</f>
        <v>0.87945</v>
      </c>
      <c r="K7" s="14" t="n">
        <f aca="false">IF(ISBLANK(I7),"",INT(N7/60)*100+N7-INT(N7/60)*60)</f>
        <v>529.354</v>
      </c>
      <c r="L7" s="11" t="n">
        <v>305</v>
      </c>
      <c r="M7" s="11" t="n">
        <f aca="false">INT(O7/60)*100+O7-INT(O7/60)*60</f>
        <v>242.698</v>
      </c>
      <c r="N7" s="10" t="n">
        <f aca="false">ROUND((INT(I7/100)*60+(I7-INT(I7/100)*100))*J7,3)</f>
        <v>329.354</v>
      </c>
      <c r="O7" s="10" t="n">
        <f aca="false">IF(ISBLANK(L7),"",ROUND((INT(L7/100)*60+(L7-INT(L7/100)*100))*J7,3))</f>
        <v>162.698</v>
      </c>
    </row>
    <row r="8" customFormat="false" ht="15.75" hidden="false" customHeight="false" outlineLevel="0" collapsed="false">
      <c r="A8" s="10" t="n">
        <v>6</v>
      </c>
      <c r="B8" s="24" t="n">
        <v>45300</v>
      </c>
      <c r="C8" s="10" t="n">
        <v>2</v>
      </c>
      <c r="D8" s="10" t="s">
        <v>173</v>
      </c>
      <c r="E8" s="10" t="s">
        <v>174</v>
      </c>
      <c r="F8" s="10" t="s">
        <v>15</v>
      </c>
      <c r="G8" s="10" t="n">
        <v>21</v>
      </c>
      <c r="H8" s="10" t="n">
        <v>30</v>
      </c>
      <c r="I8" s="11" t="n">
        <v>552</v>
      </c>
      <c r="J8" s="10" t="n">
        <f aca="true">IF((ISBLANK(D8)),"",IF(G8&gt;=30,INDIRECT(ADDRESS((MATCH(H8,Midle!$A$1:$A$83,0)+0),4,,,"Midle")),1))</f>
        <v>1</v>
      </c>
      <c r="K8" s="14" t="n">
        <f aca="false">IF(ISBLANK(I8),"",INT(N8/60)*100+N8-INT(N8/60)*60)</f>
        <v>552</v>
      </c>
      <c r="L8" s="11" t="n">
        <v>450</v>
      </c>
      <c r="M8" s="11" t="n">
        <f aca="false">INT(O8/60)*100+O8-INT(O8/60)*60</f>
        <v>450</v>
      </c>
      <c r="N8" s="10" t="n">
        <f aca="false">ROUND((INT(I8/100)*60+(I8-INT(I8/100)*100))*J8,3)</f>
        <v>352</v>
      </c>
      <c r="O8" s="10" t="n">
        <f aca="false">IF(ISBLANK(L8),"",ROUND((INT(L8/100)*60+(L8-INT(L8/100)*100))*J8,3))</f>
        <v>290</v>
      </c>
    </row>
    <row r="9" customFormat="false" ht="15.75" hidden="false" customHeight="false" outlineLevel="0" collapsed="false">
      <c r="A9" s="10" t="n">
        <v>7</v>
      </c>
      <c r="B9" s="24" t="n">
        <v>45296</v>
      </c>
      <c r="C9" s="10" t="n">
        <v>2</v>
      </c>
      <c r="D9" s="10" t="s">
        <v>175</v>
      </c>
      <c r="E9" s="10" t="s">
        <v>176</v>
      </c>
      <c r="F9" s="10" t="s">
        <v>15</v>
      </c>
      <c r="G9" s="10" t="n">
        <v>37</v>
      </c>
      <c r="H9" s="10" t="n">
        <v>35</v>
      </c>
      <c r="I9" s="11" t="n">
        <v>614.6</v>
      </c>
      <c r="J9" s="10" t="n">
        <f aca="true">IF((ISBLANK(D9)),"",IF(G9&gt;=30,INDIRECT(ADDRESS((MATCH(H9,Midle!$A$1:$A$83,0)+0),4,,,"Midle")),1))</f>
        <v>0.9785</v>
      </c>
      <c r="K9" s="14" t="n">
        <f aca="false">IF(ISBLANK(I9),"",INT(N9/60)*100+N9-INT(N9/60)*60)</f>
        <v>606.546</v>
      </c>
      <c r="L9" s="11" t="n">
        <v>450</v>
      </c>
      <c r="M9" s="11" t="n">
        <f aca="false">INT(O9/60)*100+O9-INT(O9/60)*60</f>
        <v>443.765</v>
      </c>
      <c r="N9" s="10" t="n">
        <f aca="false">ROUND((INT(I9/100)*60+(I9-INT(I9/100)*100))*J9,3)</f>
        <v>366.546</v>
      </c>
      <c r="O9" s="10" t="n">
        <f aca="false">IF(ISBLANK(L9),"",ROUND((INT(L9/100)*60+(L9-INT(L9/100)*100))*J9,3))</f>
        <v>283.765</v>
      </c>
    </row>
    <row r="10" customFormat="false" ht="15.75" hidden="false" customHeight="false" outlineLevel="0" collapsed="false">
      <c r="A10" s="10" t="n">
        <v>8</v>
      </c>
      <c r="B10" s="24" t="n">
        <v>45295</v>
      </c>
      <c r="C10" s="10" t="n">
        <v>1</v>
      </c>
      <c r="D10" s="10" t="s">
        <v>177</v>
      </c>
      <c r="E10" s="10" t="s">
        <v>178</v>
      </c>
      <c r="F10" s="10" t="s">
        <v>15</v>
      </c>
      <c r="G10" s="10" t="n">
        <v>46</v>
      </c>
      <c r="H10" s="10" t="n">
        <v>43</v>
      </c>
      <c r="I10" s="11" t="n">
        <v>643.8</v>
      </c>
      <c r="J10" s="10" t="n">
        <f aca="true">IF((ISBLANK(D10)),"",IF(G10&gt;=30,INDIRECT(ADDRESS((MATCH(H10,Midle!$A$1:$A$83,0)+0),4,,,"Midle")),1))</f>
        <v>0.92695</v>
      </c>
      <c r="K10" s="14" t="n">
        <f aca="false">IF(ISBLANK(I10),"",INT(N10/60)*100+N10-INT(N10/60)*60)</f>
        <v>614.302</v>
      </c>
      <c r="L10" s="11" t="n">
        <v>310</v>
      </c>
      <c r="M10" s="11" t="n">
        <f aca="false">INT(O10/60)*100+O10-INT(O10/60)*60</f>
        <v>256.121</v>
      </c>
      <c r="N10" s="10" t="n">
        <f aca="false">ROUND((INT(I10/100)*60+(I10-INT(I10/100)*100))*J10,3)</f>
        <v>374.302</v>
      </c>
      <c r="O10" s="10" t="n">
        <f aca="false">IF(ISBLANK(L10),"",ROUND((INT(L10/100)*60+(L10-INT(L10/100)*100))*J10,3))</f>
        <v>176.121</v>
      </c>
    </row>
    <row r="11" customFormat="false" ht="15.75" hidden="false" customHeight="false" outlineLevel="0" collapsed="false">
      <c r="A11" s="10" t="n">
        <v>9</v>
      </c>
      <c r="B11" s="24" t="n">
        <v>45302</v>
      </c>
      <c r="C11" s="10" t="n">
        <v>1</v>
      </c>
      <c r="D11" s="10" t="s">
        <v>179</v>
      </c>
      <c r="E11" s="10" t="s">
        <v>180</v>
      </c>
      <c r="F11" s="10" t="s">
        <v>15</v>
      </c>
      <c r="G11" s="10" t="n">
        <v>31</v>
      </c>
      <c r="H11" s="10" t="n">
        <v>31</v>
      </c>
      <c r="I11" s="11" t="n">
        <v>632</v>
      </c>
      <c r="J11" s="10" t="n">
        <f aca="true">IF((ISBLANK(D11)),"",IF(G11&gt;=30,INDIRECT(ADDRESS((MATCH(H11,Midle!$A$1:$A$83,0)+0),4,,,"Midle")),1))</f>
        <v>1</v>
      </c>
      <c r="K11" s="14" t="n">
        <f aca="false">IF(ISBLANK(I11),"",INT(N11/60)*100+N11-INT(N11/60)*60)</f>
        <v>632</v>
      </c>
      <c r="L11" s="11" t="n">
        <v>332</v>
      </c>
      <c r="M11" s="11" t="n">
        <f aca="false">INT(O11/60)*100+O11-INT(O11/60)*60</f>
        <v>332</v>
      </c>
      <c r="N11" s="10" t="n">
        <f aca="false">ROUND((INT(I11/100)*60+(I11-INT(I11/100)*100))*J11,3)</f>
        <v>392</v>
      </c>
      <c r="O11" s="10" t="n">
        <f aca="false">IF(ISBLANK(L11),"",ROUND((INT(L11/100)*60+(L11-INT(L11/100)*100))*J11,3))</f>
        <v>212</v>
      </c>
    </row>
    <row r="12" customFormat="false" ht="15.75" hidden="false" customHeight="false" outlineLevel="0" collapsed="false">
      <c r="A12" s="10" t="n">
        <v>10</v>
      </c>
      <c r="B12" s="24" t="n">
        <v>45298</v>
      </c>
      <c r="C12" s="10" t="n">
        <v>2</v>
      </c>
      <c r="D12" s="10" t="s">
        <v>181</v>
      </c>
      <c r="E12" s="10" t="s">
        <v>182</v>
      </c>
      <c r="F12" s="10" t="s">
        <v>15</v>
      </c>
      <c r="G12" s="10" t="n">
        <v>35</v>
      </c>
      <c r="H12" s="10" t="n">
        <v>30</v>
      </c>
      <c r="I12" s="11" t="n">
        <v>635</v>
      </c>
      <c r="J12" s="10" t="n">
        <f aca="true">IF((ISBLANK(D12)),"",IF(G12&gt;=30,INDIRECT(ADDRESS((MATCH(H12,Midle!$A$1:$A$83,0)+0),4,,,"Midle")),1))</f>
        <v>1</v>
      </c>
      <c r="K12" s="14" t="n">
        <f aca="false">IF(ISBLANK(I12),"",INT(N12/60)*100+N12-INT(N12/60)*60)</f>
        <v>635</v>
      </c>
      <c r="L12" s="11" t="n">
        <v>400</v>
      </c>
      <c r="M12" s="11" t="n">
        <f aca="false">INT(O12/60)*100+O12-INT(O12/60)*60</f>
        <v>400</v>
      </c>
      <c r="N12" s="10" t="n">
        <f aca="false">ROUND((INT(I12/100)*60+(I12-INT(I12/100)*100))*J12,3)</f>
        <v>395</v>
      </c>
      <c r="O12" s="10" t="n">
        <f aca="false">IF(ISBLANK(L12),"",ROUND((INT(L12/100)*60+(L12-INT(L12/100)*100))*J12,3))</f>
        <v>240</v>
      </c>
    </row>
    <row r="13" customFormat="false" ht="15.75" hidden="false" customHeight="false" outlineLevel="0" collapsed="false">
      <c r="A13" s="10" t="n">
        <v>11</v>
      </c>
      <c r="B13" s="24" t="n">
        <v>45299</v>
      </c>
      <c r="C13" s="10" t="n">
        <v>1</v>
      </c>
      <c r="D13" s="10" t="s">
        <v>183</v>
      </c>
      <c r="E13" s="10" t="s">
        <v>184</v>
      </c>
      <c r="F13" s="10" t="s">
        <v>15</v>
      </c>
      <c r="G13" s="10" t="n">
        <v>37</v>
      </c>
      <c r="H13" s="10" t="n">
        <v>34</v>
      </c>
      <c r="I13" s="11" t="n">
        <v>645.6</v>
      </c>
      <c r="J13" s="10" t="n">
        <f aca="true">IF((ISBLANK(D13)),"",IF(G13&gt;=30,INDIRECT(ADDRESS((MATCH(H13,Midle!$A$1:$A$83,0)+0),4,,,"Midle")),1))</f>
        <v>0.98475</v>
      </c>
      <c r="K13" s="14" t="n">
        <f aca="false">IF(ISBLANK(I13),"",INT(N13/60)*100+N13-INT(N13/60)*60)</f>
        <v>639.415</v>
      </c>
      <c r="L13" s="11" t="n">
        <v>320</v>
      </c>
      <c r="M13" s="11" t="n">
        <f aca="false">INT(O13/60)*100+O13-INT(O13/60)*60</f>
        <v>316.95</v>
      </c>
      <c r="N13" s="10" t="n">
        <f aca="false">ROUND((INT(I13/100)*60+(I13-INT(I13/100)*100))*J13,3)</f>
        <v>399.415</v>
      </c>
      <c r="O13" s="10" t="n">
        <f aca="false">IF(ISBLANK(L13),"",ROUND((INT(L13/100)*60+(L13-INT(L13/100)*100))*J13,3))</f>
        <v>196.95</v>
      </c>
    </row>
    <row r="14" customFormat="false" ht="15.75" hidden="false" customHeight="false" outlineLevel="0" collapsed="false">
      <c r="A14" s="10" t="n">
        <v>12</v>
      </c>
      <c r="B14" s="10" t="s">
        <v>185</v>
      </c>
      <c r="C14" s="10" t="n">
        <v>1</v>
      </c>
      <c r="D14" s="10" t="s">
        <v>186</v>
      </c>
      <c r="E14" s="10" t="s">
        <v>187</v>
      </c>
      <c r="F14" s="10" t="s">
        <v>15</v>
      </c>
      <c r="G14" s="10" t="n">
        <v>40</v>
      </c>
      <c r="H14" s="10" t="n">
        <v>39</v>
      </c>
      <c r="I14" s="11" t="n">
        <v>701.7</v>
      </c>
      <c r="J14" s="10" t="n">
        <f aca="true">IF((ISBLANK(D14)),"",IF(G14&gt;=30,INDIRECT(ADDRESS((MATCH(H14,Midle!$A$1:$A$83,0)+0),4,,,"Midle")),1))</f>
        <v>0.9531</v>
      </c>
      <c r="K14" s="14" t="n">
        <f aca="false">IF(ISBLANK(I14),"",INT(N14/60)*100+N14-INT(N14/60)*60)</f>
        <v>641.922</v>
      </c>
      <c r="L14" s="11" t="n">
        <v>325</v>
      </c>
      <c r="M14" s="11" t="n">
        <f aca="false">INT(O14/60)*100+O14-INT(O14/60)*60</f>
        <v>315.386</v>
      </c>
      <c r="N14" s="10" t="n">
        <f aca="false">ROUND((INT(I14/100)*60+(I14-INT(I14/100)*100))*J14,3)</f>
        <v>401.922</v>
      </c>
      <c r="O14" s="10" t="n">
        <f aca="false">IF(ISBLANK(L14),"",ROUND((INT(L14/100)*60+(L14-INT(L14/100)*100))*J14,3))</f>
        <v>195.386</v>
      </c>
    </row>
    <row r="15" customFormat="false" ht="15.75" hidden="false" customHeight="false" outlineLevel="0" collapsed="false">
      <c r="B15" s="24" t="n">
        <v>45323</v>
      </c>
      <c r="C15" s="10" t="n">
        <v>1</v>
      </c>
      <c r="D15" s="10"/>
      <c r="E15" s="10" t="s">
        <v>188</v>
      </c>
      <c r="F15" s="10" t="s">
        <v>28</v>
      </c>
      <c r="G15" s="10" t="n">
        <v>41</v>
      </c>
      <c r="H15" s="10"/>
      <c r="I15" s="11"/>
      <c r="J15" s="10" t="str">
        <f aca="true">IF((ISBLANK(D15)),"",IF(G15&gt;=30,INDIRECT(ADDRESS((MATCH(H15,Midle!$A$1:$A$83,0)+0),4,,,"Midle")),1))</f>
        <v/>
      </c>
      <c r="K15" s="14" t="str">
        <f aca="false">IF(ISBLANK(I15),"",INT(N15/60)*100+N15-INT(N15/60)*60)</f>
        <v/>
      </c>
      <c r="L15" s="11" t="n">
        <v>305</v>
      </c>
      <c r="M15" s="11" t="e">
        <f aca="false">INT(O15/60)*100+O15-INT(O15/60)*60</f>
        <v>#VALUE!</v>
      </c>
      <c r="N15" s="10" t="e">
        <f aca="false">ROUND((INT(I15/100)*60+(I15-INT(I15/100)*100))*J15,3)</f>
        <v>#VALUE!</v>
      </c>
      <c r="O15" s="10" t="e">
        <f aca="false">IF(ISBLANK(L15),"",ROUND((INT(L15/100)*60+(L15-INT(L15/100)*100))*J15,3))</f>
        <v>#VALUE!</v>
      </c>
    </row>
    <row r="16" customFormat="false" ht="15.75" hidden="false" customHeight="false" outlineLevel="0" collapsed="false">
      <c r="B16" s="24" t="n">
        <v>45352</v>
      </c>
      <c r="C16" s="10" t="n">
        <v>1</v>
      </c>
      <c r="D16" s="10"/>
      <c r="E16" s="10" t="s">
        <v>189</v>
      </c>
      <c r="F16" s="10" t="s">
        <v>15</v>
      </c>
      <c r="G16" s="10" t="n">
        <v>47</v>
      </c>
      <c r="H16" s="10"/>
      <c r="I16" s="11"/>
      <c r="J16" s="10" t="str">
        <f aca="true">IF((ISBLANK(D16)),"",IF(G16&gt;=30,INDIRECT(ADDRESS((MATCH(H16,Midle!$A$1:$A$83,0)+0),4,,,"Midle")),1))</f>
        <v/>
      </c>
      <c r="K16" s="14" t="str">
        <f aca="false">IF(ISBLANK(I16),"",INT(N16/60)*100+N16-INT(N16/60)*60)</f>
        <v/>
      </c>
      <c r="L16" s="11" t="n">
        <v>300</v>
      </c>
      <c r="M16" s="11" t="e">
        <f aca="false">INT(O16/60)*100+O16-INT(O16/60)*60</f>
        <v>#VALUE!</v>
      </c>
      <c r="N16" s="10" t="e">
        <f aca="false">ROUND((INT(I16/100)*60+(I16-INT(I16/100)*100))*J16,3)</f>
        <v>#VALUE!</v>
      </c>
      <c r="O16" s="10" t="e">
        <f aca="false">IF(ISBLANK(L16),"",ROUND((INT(L16/100)*60+(L16-INT(L16/100)*100))*J16,3))</f>
        <v>#VALUE!</v>
      </c>
    </row>
    <row r="17" customFormat="false" ht="15.75" hidden="false" customHeight="false" outlineLevel="0" collapsed="false">
      <c r="B17" s="24" t="n">
        <v>45383</v>
      </c>
      <c r="C17" s="10" t="n">
        <v>1</v>
      </c>
      <c r="D17" s="10"/>
      <c r="E17" s="10" t="s">
        <v>190</v>
      </c>
      <c r="F17" s="10" t="s">
        <v>28</v>
      </c>
      <c r="G17" s="10" t="n">
        <v>70</v>
      </c>
      <c r="H17" s="10"/>
      <c r="I17" s="11"/>
      <c r="J17" s="10" t="str">
        <f aca="true">IF((ISBLANK(D17)),"",IF(G17&gt;=30,INDIRECT(ADDRESS((MATCH(H17,Midle!$A$1:$A$83,0)+0),4,,,"Midle")),1))</f>
        <v/>
      </c>
      <c r="K17" s="14" t="str">
        <f aca="false">IF(ISBLANK(I17),"",INT(N17/60)*100+N17-INT(N17/60)*60)</f>
        <v/>
      </c>
      <c r="L17" s="11" t="n">
        <v>305</v>
      </c>
      <c r="M17" s="11" t="e">
        <f aca="false">INT(O17/60)*100+O17-INT(O17/60)*60</f>
        <v>#VALUE!</v>
      </c>
      <c r="N17" s="10" t="e">
        <f aca="false">ROUND((INT(I17/100)*60+(I17-INT(I17/100)*100))*J17,3)</f>
        <v>#VALUE!</v>
      </c>
      <c r="O17" s="10" t="e">
        <f aca="false">IF(ISBLANK(L17),"",ROUND((INT(L17/100)*60+(L17-INT(L17/100)*100))*J17,3))</f>
        <v>#VALUE!</v>
      </c>
    </row>
    <row r="18" customFormat="false" ht="15.75" hidden="false" customHeight="false" outlineLevel="0" collapsed="false">
      <c r="B18" s="24" t="n">
        <v>45326</v>
      </c>
      <c r="C18" s="10" t="n">
        <v>1</v>
      </c>
      <c r="D18" s="10"/>
      <c r="E18" s="10" t="s">
        <v>191</v>
      </c>
      <c r="F18" s="10" t="s">
        <v>28</v>
      </c>
      <c r="G18" s="10" t="n">
        <v>40</v>
      </c>
      <c r="H18" s="10"/>
      <c r="I18" s="11"/>
      <c r="J18" s="10" t="str">
        <f aca="true">IF((ISBLANK(D18)),"",IF(G18&gt;=30,INDIRECT(ADDRESS((MATCH(H18,Midle!$A$1:$A$83,0)+0),4,,,"Midle")),1))</f>
        <v/>
      </c>
      <c r="K18" s="14" t="str">
        <f aca="false">IF(ISBLANK(I18),"",INT(N18/60)*100+N18-INT(N18/60)*60)</f>
        <v/>
      </c>
      <c r="L18" s="11" t="n">
        <v>330</v>
      </c>
      <c r="M18" s="11" t="e">
        <f aca="false">INT(O18/60)*100+O18-INT(O18/60)*60</f>
        <v>#VALUE!</v>
      </c>
      <c r="N18" s="10" t="e">
        <f aca="false">ROUND((INT(I18/100)*60+(I18-INT(I18/100)*100))*J18,3)</f>
        <v>#VALUE!</v>
      </c>
      <c r="O18" s="10" t="e">
        <f aca="false">IF(ISBLANK(L18),"",ROUND((INT(L18/100)*60+(L18-INT(L18/100)*100))*J18,3))</f>
        <v>#VALUE!</v>
      </c>
    </row>
    <row r="19" customFormat="false" ht="15.75" hidden="false" customHeight="false" outlineLevel="0" collapsed="false">
      <c r="B19" s="24" t="n">
        <v>45355</v>
      </c>
      <c r="C19" s="10" t="n">
        <v>1</v>
      </c>
      <c r="D19" s="10"/>
      <c r="E19" s="10" t="s">
        <v>192</v>
      </c>
      <c r="F19" s="10" t="s">
        <v>15</v>
      </c>
      <c r="G19" s="10" t="n">
        <v>44</v>
      </c>
      <c r="H19" s="10"/>
      <c r="I19" s="11"/>
      <c r="J19" s="10" t="str">
        <f aca="true">IF((ISBLANK(D19)),"",IF(G19&gt;=30,INDIRECT(ADDRESS((MATCH(H19,Midle!$A$1:$A$83,0)+0),4,,,"Midle")),1))</f>
        <v/>
      </c>
      <c r="K19" s="14" t="str">
        <f aca="false">IF(ISBLANK(I19),"",INT(N19/60)*100+N19-INT(N19/60)*60)</f>
        <v/>
      </c>
      <c r="L19" s="11" t="n">
        <v>330</v>
      </c>
      <c r="M19" s="11" t="e">
        <f aca="false">INT(O19/60)*100+O19-INT(O19/60)*60</f>
        <v>#VALUE!</v>
      </c>
      <c r="N19" s="10" t="e">
        <f aca="false">ROUND((INT(I19/100)*60+(I19-INT(I19/100)*100))*J19,3)</f>
        <v>#VALUE!</v>
      </c>
      <c r="O19" s="10" t="e">
        <f aca="false">IF(ISBLANK(L19),"",ROUND((INT(L19/100)*60+(L19-INT(L19/100)*100))*J19,3))</f>
        <v>#VALUE!</v>
      </c>
    </row>
    <row r="20" customFormat="false" ht="15.75" hidden="false" customHeight="false" outlineLevel="0" collapsed="false">
      <c r="B20" s="24" t="n">
        <v>45386</v>
      </c>
      <c r="C20" s="10" t="n">
        <v>1</v>
      </c>
      <c r="D20" s="10"/>
      <c r="E20" s="10" t="s">
        <v>193</v>
      </c>
      <c r="F20" s="10" t="s">
        <v>28</v>
      </c>
      <c r="G20" s="10" t="n">
        <v>41</v>
      </c>
      <c r="H20" s="10"/>
      <c r="I20" s="11"/>
      <c r="J20" s="10" t="str">
        <f aca="true">IF((ISBLANK(D20)),"",IF(G20&gt;=30,INDIRECT(ADDRESS((MATCH(H20,Midle!$A$1:$A$83,0)+0),4,,,"Midle")),1))</f>
        <v/>
      </c>
      <c r="K20" s="14" t="str">
        <f aca="false">IF(ISBLANK(I20),"",INT(N20/60)*100+N20-INT(N20/60)*60)</f>
        <v/>
      </c>
      <c r="L20" s="11" t="n">
        <v>350</v>
      </c>
      <c r="M20" s="11" t="e">
        <f aca="false">INT(O20/60)*100+O20-INT(O20/60)*60</f>
        <v>#VALUE!</v>
      </c>
      <c r="N20" s="10" t="e">
        <f aca="false">ROUND((INT(I20/100)*60+(I20-INT(I20/100)*100))*J20,3)</f>
        <v>#VALUE!</v>
      </c>
      <c r="O20" s="10" t="e">
        <f aca="false">IF(ISBLANK(L20),"",ROUND((INT(L20/100)*60+(L20-INT(L20/100)*100))*J20,3))</f>
        <v>#VALUE!</v>
      </c>
    </row>
    <row r="21" customFormat="false" ht="15.75" hidden="false" customHeight="false" outlineLevel="0" collapsed="false">
      <c r="B21" s="24" t="n">
        <v>45330</v>
      </c>
      <c r="C21" s="10" t="n">
        <v>1</v>
      </c>
      <c r="D21" s="10"/>
      <c r="E21" s="10" t="s">
        <v>194</v>
      </c>
      <c r="F21" s="10" t="s">
        <v>28</v>
      </c>
      <c r="G21" s="10" t="n">
        <v>29</v>
      </c>
      <c r="H21" s="10"/>
      <c r="I21" s="11"/>
      <c r="J21" s="10" t="str">
        <f aca="true">IF((ISBLANK(D21)),"",IF(G21&gt;=30,INDIRECT(ADDRESS((MATCH(H21,Midle!$A$1:$A$83,0)+0),4,,,"Midle")),1))</f>
        <v/>
      </c>
      <c r="K21" s="14" t="str">
        <f aca="false">IF(ISBLANK(I21),"",INT(N21/60)*100+N21-INT(N21/60)*60)</f>
        <v/>
      </c>
      <c r="L21" s="11" t="n">
        <v>315</v>
      </c>
      <c r="M21" s="11" t="e">
        <f aca="false">INT(O21/60)*100+O21-INT(O21/60)*60</f>
        <v>#VALUE!</v>
      </c>
      <c r="N21" s="10" t="e">
        <f aca="false">ROUND((INT(I21/100)*60+(I21-INT(I21/100)*100))*J21,3)</f>
        <v>#VALUE!</v>
      </c>
      <c r="O21" s="10" t="e">
        <f aca="false">IF(ISBLANK(L21),"",ROUND((INT(L21/100)*60+(L21-INT(L21/100)*100))*J21,3))</f>
        <v>#VALUE!</v>
      </c>
    </row>
    <row r="22" customFormat="false" ht="15.75" hidden="false" customHeight="false" outlineLevel="0" collapsed="false">
      <c r="B22" s="24" t="n">
        <v>45359</v>
      </c>
      <c r="C22" s="10" t="n">
        <v>1</v>
      </c>
      <c r="D22" s="10"/>
      <c r="E22" s="10" t="s">
        <v>195</v>
      </c>
      <c r="F22" s="10" t="s">
        <v>15</v>
      </c>
      <c r="G22" s="10" t="n">
        <v>38</v>
      </c>
      <c r="H22" s="10"/>
      <c r="I22" s="11"/>
      <c r="J22" s="10" t="str">
        <f aca="true">IF((ISBLANK(D22)),"",IF(G22&gt;=30,INDIRECT(ADDRESS((MATCH(H22,Midle!$A$1:$A$83,0)+0),4,,,"Midle")),1))</f>
        <v/>
      </c>
      <c r="K22" s="14" t="str">
        <f aca="false">IF(ISBLANK(I22),"",INT(N22/60)*100+N22-INT(N22/60)*60)</f>
        <v/>
      </c>
      <c r="L22" s="11" t="n">
        <v>325</v>
      </c>
      <c r="M22" s="11" t="e">
        <f aca="false">INT(O22/60)*100+O22-INT(O22/60)*60</f>
        <v>#VALUE!</v>
      </c>
      <c r="N22" s="10" t="e">
        <f aca="false">ROUND((INT(I22/100)*60+(I22-INT(I22/100)*100))*J22,3)</f>
        <v>#VALUE!</v>
      </c>
      <c r="O22" s="10" t="e">
        <f aca="false">IF(ISBLANK(L22),"",ROUND((INT(L22/100)*60+(L22-INT(L22/100)*100))*J22,3))</f>
        <v>#VALUE!</v>
      </c>
    </row>
    <row r="23" customFormat="false" ht="15.75" hidden="false" customHeight="false" outlineLevel="0" collapsed="false">
      <c r="B23" s="24" t="n">
        <v>45390</v>
      </c>
      <c r="C23" s="10" t="n">
        <v>1</v>
      </c>
      <c r="D23" s="10"/>
      <c r="E23" s="10" t="s">
        <v>196</v>
      </c>
      <c r="F23" s="10" t="s">
        <v>28</v>
      </c>
      <c r="G23" s="10" t="n">
        <v>30</v>
      </c>
      <c r="H23" s="10"/>
      <c r="I23" s="11"/>
      <c r="J23" s="10" t="str">
        <f aca="true">IF((ISBLANK(D23)),"",IF(G23&gt;=30,INDIRECT(ADDRESS((MATCH(H23,Midle!$A$1:$A$83,0)+0),4,,,"Midle")),1))</f>
        <v/>
      </c>
      <c r="K23" s="14" t="str">
        <f aca="false">IF(ISBLANK(I23),"",INT(N23/60)*100+N23-INT(N23/60)*60)</f>
        <v/>
      </c>
      <c r="L23" s="11" t="n">
        <v>325</v>
      </c>
      <c r="M23" s="11" t="e">
        <f aca="false">INT(O23/60)*100+O23-INT(O23/60)*60</f>
        <v>#VALUE!</v>
      </c>
      <c r="N23" s="10" t="e">
        <f aca="false">ROUND((INT(I23/100)*60+(I23-INT(I23/100)*100))*J23,3)</f>
        <v>#VALUE!</v>
      </c>
      <c r="O23" s="10" t="e">
        <f aca="false">IF(ISBLANK(L23),"",ROUND((INT(L23/100)*60+(L23-INT(L23/100)*100))*J23,3))</f>
        <v>#VALUE!</v>
      </c>
    </row>
    <row r="24" customFormat="false" ht="15.75" hidden="false" customHeight="false" outlineLevel="0" collapsed="false">
      <c r="B24" s="24" t="n">
        <v>45332</v>
      </c>
      <c r="C24" s="10" t="n">
        <v>1</v>
      </c>
      <c r="D24" s="10"/>
      <c r="E24" s="10" t="s">
        <v>197</v>
      </c>
      <c r="F24" s="10" t="s">
        <v>28</v>
      </c>
      <c r="G24" s="10" t="n">
        <v>38</v>
      </c>
      <c r="H24" s="10"/>
      <c r="I24" s="11"/>
      <c r="J24" s="10" t="str">
        <f aca="true">IF((ISBLANK(D24)),"",IF(G24&gt;=30,INDIRECT(ADDRESS((MATCH(H24,Midle!$A$1:$A$83,0)+0),4,,,"Midle")),1))</f>
        <v/>
      </c>
      <c r="K24" s="14" t="str">
        <f aca="false">IF(ISBLANK(I24),"",INT(N24/60)*100+N24-INT(N24/60)*60)</f>
        <v/>
      </c>
      <c r="L24" s="11" t="n">
        <v>350</v>
      </c>
      <c r="M24" s="11" t="e">
        <f aca="false">INT(O24/60)*100+O24-INT(O24/60)*60</f>
        <v>#VALUE!</v>
      </c>
      <c r="N24" s="10" t="e">
        <f aca="false">ROUND((INT(I24/100)*60+(I24-INT(I24/100)*100))*J24,3)</f>
        <v>#VALUE!</v>
      </c>
      <c r="O24" s="10" t="e">
        <f aca="false">IF(ISBLANK(L24),"",ROUND((INT(L24/100)*60+(L24-INT(L24/100)*100))*J24,3))</f>
        <v>#VALUE!</v>
      </c>
    </row>
    <row r="25" customFormat="false" ht="15.75" hidden="false" customHeight="false" outlineLevel="0" collapsed="false">
      <c r="B25" s="24" t="n">
        <v>45361</v>
      </c>
      <c r="C25" s="10" t="n">
        <v>1</v>
      </c>
      <c r="D25" s="10"/>
      <c r="E25" s="10" t="s">
        <v>198</v>
      </c>
      <c r="F25" s="10" t="s">
        <v>15</v>
      </c>
      <c r="G25" s="10" t="n">
        <v>21</v>
      </c>
      <c r="H25" s="10"/>
      <c r="I25" s="11"/>
      <c r="J25" s="10" t="str">
        <f aca="true">IF((ISBLANK(D25)),"",IF(G25&gt;=30,INDIRECT(ADDRESS((MATCH(H25,Midle!$A$1:$A$83,0)+0),4,,,"Midle")),1))</f>
        <v/>
      </c>
      <c r="K25" s="14" t="str">
        <f aca="false">IF(ISBLANK(I25),"",INT(N25/60)*100+N25-INT(N25/60)*60)</f>
        <v/>
      </c>
      <c r="L25" s="11" t="n">
        <v>330</v>
      </c>
      <c r="M25" s="11" t="e">
        <f aca="false">INT(O25/60)*100+O25-INT(O25/60)*60</f>
        <v>#VALUE!</v>
      </c>
      <c r="N25" s="10" t="e">
        <f aca="false">ROUND((INT(I25/100)*60+(I25-INT(I25/100)*100))*J25,3)</f>
        <v>#VALUE!</v>
      </c>
      <c r="O25" s="10" t="e">
        <f aca="false">IF(ISBLANK(L25),"",ROUND((INT(L25/100)*60+(L25-INT(L25/100)*100))*J25,3))</f>
        <v>#VALUE!</v>
      </c>
    </row>
    <row r="26" customFormat="false" ht="15.75" hidden="false" customHeight="false" outlineLevel="0" collapsed="false">
      <c r="B26" s="24" t="n">
        <v>45392</v>
      </c>
      <c r="C26" s="10" t="n">
        <v>1</v>
      </c>
      <c r="D26" s="10"/>
      <c r="E26" s="10" t="s">
        <v>199</v>
      </c>
      <c r="F26" s="10" t="s">
        <v>28</v>
      </c>
      <c r="G26" s="10" t="n">
        <v>50</v>
      </c>
      <c r="H26" s="10"/>
      <c r="I26" s="11"/>
      <c r="J26" s="10" t="str">
        <f aca="true">IF((ISBLANK(D26)),"",IF(G26&gt;=30,INDIRECT(ADDRESS((MATCH(H26,Midle!$A$1:$A$83,0)+0),4,,,"Midle")),1))</f>
        <v/>
      </c>
      <c r="K26" s="14" t="str">
        <f aca="false">IF(ISBLANK(I26),"",INT(N26/60)*100+N26-INT(N26/60)*60)</f>
        <v/>
      </c>
      <c r="L26" s="11" t="n">
        <v>328</v>
      </c>
      <c r="M26" s="11" t="e">
        <f aca="false">INT(O26/60)*100+O26-INT(O26/60)*60</f>
        <v>#VALUE!</v>
      </c>
      <c r="N26" s="10" t="e">
        <f aca="false">ROUND((INT(I26/100)*60+(I26-INT(I26/100)*100))*J26,3)</f>
        <v>#VALUE!</v>
      </c>
      <c r="O26" s="10" t="e">
        <f aca="false">IF(ISBLANK(L26),"",ROUND((INT(L26/100)*60+(L26-INT(L26/100)*100))*J26,3))</f>
        <v>#VALUE!</v>
      </c>
    </row>
    <row r="27" customFormat="false" ht="15.75" hidden="false" customHeight="false" outlineLevel="0" collapsed="false">
      <c r="A27" s="10" t="n">
        <v>1</v>
      </c>
      <c r="B27" s="24" t="n">
        <v>45333</v>
      </c>
      <c r="C27" s="10" t="n">
        <v>1</v>
      </c>
      <c r="D27" s="10"/>
      <c r="E27" s="10" t="s">
        <v>200</v>
      </c>
      <c r="F27" s="10" t="s">
        <v>28</v>
      </c>
      <c r="G27" s="10" t="n">
        <v>31</v>
      </c>
      <c r="H27" s="10"/>
      <c r="I27" s="11"/>
      <c r="J27" s="10" t="str">
        <f aca="true">IF((ISBLANK(D27)),"",IF(G27&gt;=30,INDIRECT(ADDRESS((MATCH(H27,Midle!$A$1:$A$83,0)+0),4,,,"Midle")),1))</f>
        <v/>
      </c>
      <c r="K27" s="14" t="str">
        <f aca="false">IF(ISBLANK(I27),"",INT(N27/60)*100+N27-INT(N27/60)*60)</f>
        <v/>
      </c>
      <c r="L27" s="11" t="n">
        <v>330</v>
      </c>
      <c r="M27" s="11" t="e">
        <f aca="false">INT(O27/60)*100+O27-INT(O27/60)*60</f>
        <v>#VALUE!</v>
      </c>
      <c r="N27" s="10" t="e">
        <f aca="false">ROUND((INT(I27/100)*60+(I27-INT(I27/100)*100))*J27,3)</f>
        <v>#VALUE!</v>
      </c>
      <c r="O27" s="10" t="e">
        <f aca="false">IF(ISBLANK(L27),"",ROUND((INT(L27/100)*60+(L27-INT(L27/100)*100))*J27,3))</f>
        <v>#VALUE!</v>
      </c>
    </row>
    <row r="28" customFormat="false" ht="15.75" hidden="false" customHeight="false" outlineLevel="0" collapsed="false">
      <c r="B28" s="24" t="n">
        <v>45362</v>
      </c>
      <c r="C28" s="10" t="n">
        <v>1</v>
      </c>
      <c r="D28" s="10"/>
      <c r="E28" s="10" t="s">
        <v>201</v>
      </c>
      <c r="F28" s="10" t="s">
        <v>15</v>
      </c>
      <c r="G28" s="10" t="n">
        <v>33</v>
      </c>
      <c r="H28" s="10"/>
      <c r="I28" s="11"/>
      <c r="J28" s="10" t="str">
        <f aca="true">IF((ISBLANK(D28)),"",IF(G28&gt;=30,INDIRECT(ADDRESS((MATCH(H28,Midle!$A$1:$A$83,0)+0),4,,,"Midle")),1))</f>
        <v/>
      </c>
      <c r="K28" s="14" t="str">
        <f aca="false">IF(ISBLANK(I28),"",INT(N28/60)*100+N28-INT(N28/60)*60)</f>
        <v/>
      </c>
      <c r="L28" s="11" t="n">
        <v>310</v>
      </c>
      <c r="M28" s="11" t="e">
        <f aca="false">INT(O28/60)*100+O28-INT(O28/60)*60</f>
        <v>#VALUE!</v>
      </c>
      <c r="N28" s="10" t="e">
        <f aca="false">ROUND((INT(I28/100)*60+(I28-INT(I28/100)*100))*J28,3)</f>
        <v>#VALUE!</v>
      </c>
      <c r="O28" s="10" t="e">
        <f aca="false">IF(ISBLANK(L28),"",ROUND((INT(L28/100)*60+(L28-INT(L28/100)*100))*J28,3))</f>
        <v>#VALUE!</v>
      </c>
    </row>
    <row r="29" customFormat="false" ht="15.75" hidden="false" customHeight="false" outlineLevel="0" collapsed="false">
      <c r="B29" s="24" t="n">
        <v>45393</v>
      </c>
      <c r="C29" s="10" t="n">
        <v>1</v>
      </c>
      <c r="D29" s="10"/>
      <c r="E29" s="10" t="s">
        <v>202</v>
      </c>
      <c r="F29" s="10" t="s">
        <v>28</v>
      </c>
      <c r="G29" s="10" t="n">
        <v>29</v>
      </c>
      <c r="H29" s="10"/>
      <c r="I29" s="11"/>
      <c r="J29" s="10" t="str">
        <f aca="true">IF((ISBLANK(D29)),"",IF(G29&gt;=30,INDIRECT(ADDRESS((MATCH(H29,Midle!$A$1:$A$83,0)+0),4,,,"Midle")),1))</f>
        <v/>
      </c>
      <c r="K29" s="14" t="str">
        <f aca="false">IF(ISBLANK(I29),"",INT(N29/60)*100+N29-INT(N29/60)*60)</f>
        <v/>
      </c>
      <c r="L29" s="11" t="n">
        <v>325</v>
      </c>
      <c r="M29" s="11" t="e">
        <f aca="false">INT(O29/60)*100+O29-INT(O29/60)*60</f>
        <v>#VALUE!</v>
      </c>
      <c r="N29" s="10" t="e">
        <f aca="false">ROUND((INT(I29/100)*60+(I29-INT(I29/100)*100))*J29,3)</f>
        <v>#VALUE!</v>
      </c>
      <c r="O29" s="10" t="e">
        <f aca="false">IF(ISBLANK(L29),"",ROUND((INT(L29/100)*60+(L29-INT(L29/100)*100))*J29,3))</f>
        <v>#VALUE!</v>
      </c>
    </row>
    <row r="30" customFormat="false" ht="15.75" hidden="false" customHeight="false" outlineLevel="0" collapsed="false">
      <c r="B30" s="10" t="s">
        <v>203</v>
      </c>
      <c r="C30" s="10" t="n">
        <v>1</v>
      </c>
      <c r="D30" s="10"/>
      <c r="E30" s="10" t="s">
        <v>204</v>
      </c>
      <c r="F30" s="10" t="s">
        <v>28</v>
      </c>
      <c r="G30" s="10" t="n">
        <v>37</v>
      </c>
      <c r="H30" s="10"/>
      <c r="I30" s="11"/>
      <c r="J30" s="10" t="str">
        <f aca="true">IF((ISBLANK(D30)),"",IF(G30&gt;=30,INDIRECT(ADDRESS((MATCH(H30,Midle!$A$1:$A$83,0)+0),4,,,"Midle")),1))</f>
        <v/>
      </c>
      <c r="K30" s="14" t="str">
        <f aca="false">IF(ISBLANK(I30),"",INT(N30/60)*100+N30-INT(N30/60)*60)</f>
        <v/>
      </c>
      <c r="L30" s="11" t="n">
        <v>335</v>
      </c>
      <c r="M30" s="11" t="e">
        <f aca="false">INT(O30/60)*100+O30-INT(O30/60)*60</f>
        <v>#VALUE!</v>
      </c>
      <c r="N30" s="10" t="e">
        <f aca="false">ROUND((INT(I30/100)*60+(I30-INT(I30/100)*100))*J30,3)</f>
        <v>#VALUE!</v>
      </c>
      <c r="O30" s="10" t="e">
        <f aca="false">IF(ISBLANK(L30),"",ROUND((INT(L30/100)*60+(L30-INT(L30/100)*100))*J30,3))</f>
        <v>#VALUE!</v>
      </c>
    </row>
    <row r="31" customFormat="false" ht="15.75" hidden="false" customHeight="false" outlineLevel="0" collapsed="false">
      <c r="A31" s="10" t="n">
        <v>3</v>
      </c>
      <c r="B31" s="10" t="s">
        <v>205</v>
      </c>
      <c r="C31" s="10" t="n">
        <v>1</v>
      </c>
      <c r="D31" s="10"/>
      <c r="E31" s="10" t="s">
        <v>206</v>
      </c>
      <c r="F31" s="10" t="s">
        <v>15</v>
      </c>
      <c r="G31" s="10" t="n">
        <v>41</v>
      </c>
      <c r="H31" s="10"/>
      <c r="I31" s="11"/>
      <c r="J31" s="10" t="str">
        <f aca="true">IF((ISBLANK(D31)),"",IF(G31&gt;=30,INDIRECT(ADDRESS((MATCH(H31,Midle!$A$1:$A$83,0)+0),4,,,"Midle")),1))</f>
        <v/>
      </c>
      <c r="K31" s="14" t="str">
        <f aca="false">IF(ISBLANK(I31),"",INT(N31/60)*100+N31-INT(N31/60)*60)</f>
        <v/>
      </c>
      <c r="L31" s="11" t="n">
        <v>330</v>
      </c>
      <c r="M31" s="11" t="e">
        <f aca="false">INT(O31/60)*100+O31-INT(O31/60)*60</f>
        <v>#VALUE!</v>
      </c>
      <c r="N31" s="10" t="e">
        <f aca="false">ROUND((INT(I31/100)*60+(I31-INT(I31/100)*100))*J31,3)</f>
        <v>#VALUE!</v>
      </c>
      <c r="O31" s="10" t="e">
        <f aca="false">IF(ISBLANK(L31),"",ROUND((INT(L31/100)*60+(L31-INT(L31/100)*100))*J31,3))</f>
        <v>#VALUE!</v>
      </c>
    </row>
    <row r="32" customFormat="false" ht="15.75" hidden="false" customHeight="false" outlineLevel="0" collapsed="false">
      <c r="B32" s="10" t="s">
        <v>207</v>
      </c>
      <c r="C32" s="10" t="n">
        <v>1</v>
      </c>
      <c r="D32" s="10"/>
      <c r="E32" s="10" t="s">
        <v>197</v>
      </c>
      <c r="F32" s="10" t="s">
        <v>28</v>
      </c>
      <c r="G32" s="10" t="n">
        <v>38</v>
      </c>
      <c r="H32" s="10"/>
      <c r="I32" s="11"/>
      <c r="J32" s="10" t="str">
        <f aca="true">IF((ISBLANK(D32)),"",IF(G32&gt;=30,INDIRECT(ADDRESS((MATCH(H32,Midle!$A$1:$A$83,0)+0),4,,,"Midle")),1))</f>
        <v/>
      </c>
      <c r="K32" s="14" t="str">
        <f aca="false">IF(ISBLANK(I32),"",INT(N32/60)*100+N32-INT(N32/60)*60)</f>
        <v/>
      </c>
      <c r="L32" s="11" t="n">
        <v>350</v>
      </c>
      <c r="M32" s="11" t="e">
        <f aca="false">INT(O32/60)*100+O32-INT(O32/60)*60</f>
        <v>#VALUE!</v>
      </c>
      <c r="N32" s="10" t="e">
        <f aca="false">ROUND((INT(I32/100)*60+(I32-INT(I32/100)*100))*J32,3)</f>
        <v>#VALUE!</v>
      </c>
      <c r="O32" s="10" t="e">
        <f aca="false">IF(ISBLANK(L32),"",ROUND((INT(L32/100)*60+(L32-INT(L32/100)*100))*J32,3))</f>
        <v>#VALUE!</v>
      </c>
    </row>
    <row r="33" customFormat="false" ht="15.75" hidden="false" customHeight="false" outlineLevel="0" collapsed="false">
      <c r="B33" s="24" t="n">
        <v>45324</v>
      </c>
      <c r="C33" s="10" t="n">
        <v>2</v>
      </c>
      <c r="E33" s="10" t="s">
        <v>208</v>
      </c>
      <c r="F33" s="10" t="s">
        <v>28</v>
      </c>
      <c r="G33" s="10" t="n">
        <v>31</v>
      </c>
      <c r="H33" s="10"/>
      <c r="I33" s="11"/>
      <c r="J33" s="10" t="str">
        <f aca="true">IF((ISBLANK(D33)),"",IF(G33&gt;=30,INDIRECT(ADDRESS((MATCH(H33,Midle!$A$1:$A$83,0)+0),4,,,"Midle")),1))</f>
        <v/>
      </c>
      <c r="K33" s="14" t="str">
        <f aca="false">IF(ISBLANK(I33),"",INT(N33/60)*100+N33-INT(N33/60)*60)</f>
        <v/>
      </c>
      <c r="L33" s="11" t="n">
        <v>335</v>
      </c>
      <c r="M33" s="11" t="e">
        <f aca="false">INT(O33/60)*100+O33-INT(O33/60)*60</f>
        <v>#VALUE!</v>
      </c>
      <c r="N33" s="10" t="e">
        <f aca="false">ROUND((INT(I33/100)*60+(I33-INT(I33/100)*100))*J33,3)</f>
        <v>#VALUE!</v>
      </c>
      <c r="O33" s="10" t="e">
        <f aca="false">IF(ISBLANK(L33),"",ROUND((INT(L33/100)*60+(L33-INT(L33/100)*100))*J33,3))</f>
        <v>#VALUE!</v>
      </c>
    </row>
    <row r="34" customFormat="false" ht="15.75" hidden="false" customHeight="false" outlineLevel="0" collapsed="false">
      <c r="B34" s="24" t="n">
        <v>45353</v>
      </c>
      <c r="C34" s="10" t="n">
        <v>2</v>
      </c>
      <c r="E34" s="10" t="s">
        <v>209</v>
      </c>
      <c r="F34" s="10" t="s">
        <v>15</v>
      </c>
      <c r="G34" s="10" t="n">
        <v>24</v>
      </c>
      <c r="H34" s="10"/>
      <c r="I34" s="11"/>
      <c r="J34" s="10" t="str">
        <f aca="true">IF((ISBLANK(D34)),"",IF(G34&gt;=30,INDIRECT(ADDRESS((MATCH(H34,Midle!$A$1:$A$83,0)+0),4,,,"Midle")),1))</f>
        <v/>
      </c>
      <c r="K34" s="14" t="str">
        <f aca="false">IF(ISBLANK(I34),"",INT(N34/60)*100+N34-INT(N34/60)*60)</f>
        <v/>
      </c>
      <c r="L34" s="11" t="n">
        <v>335</v>
      </c>
      <c r="M34" s="11" t="e">
        <f aca="false">INT(O34/60)*100+O34-INT(O34/60)*60</f>
        <v>#VALUE!</v>
      </c>
      <c r="N34" s="10" t="e">
        <f aca="false">ROUND((INT(I34/100)*60+(I34-INT(I34/100)*100))*J34,3)</f>
        <v>#VALUE!</v>
      </c>
      <c r="O34" s="10" t="e">
        <f aca="false">IF(ISBLANK(L34),"",ROUND((INT(L34/100)*60+(L34-INT(L34/100)*100))*J34,3))</f>
        <v>#VALUE!</v>
      </c>
    </row>
    <row r="35" customFormat="false" ht="15.75" hidden="false" customHeight="false" outlineLevel="0" collapsed="false">
      <c r="B35" s="24" t="n">
        <v>45384</v>
      </c>
      <c r="C35" s="10" t="n">
        <v>2</v>
      </c>
      <c r="E35" s="10" t="s">
        <v>57</v>
      </c>
      <c r="F35" s="10" t="s">
        <v>28</v>
      </c>
      <c r="G35" s="10" t="n">
        <v>25</v>
      </c>
      <c r="H35" s="10"/>
      <c r="I35" s="11"/>
      <c r="J35" s="10" t="str">
        <f aca="true">IF((ISBLANK(D35)),"",IF(G35&gt;=30,INDIRECT(ADDRESS((MATCH(H35,Midle!$A$1:$A$83,0)+0),4,,,"Midle")),1))</f>
        <v/>
      </c>
      <c r="K35" s="14" t="str">
        <f aca="false">IF(ISBLANK(I35),"",INT(N35/60)*100+N35-INT(N35/60)*60)</f>
        <v/>
      </c>
      <c r="L35" s="11" t="n">
        <v>340</v>
      </c>
      <c r="M35" s="11" t="e">
        <f aca="false">INT(O35/60)*100+O35-INT(O35/60)*60</f>
        <v>#VALUE!</v>
      </c>
      <c r="N35" s="10" t="e">
        <f aca="false">ROUND((INT(I35/100)*60+(I35-INT(I35/100)*100))*J35,3)</f>
        <v>#VALUE!</v>
      </c>
      <c r="O35" s="10" t="e">
        <f aca="false">IF(ISBLANK(L35),"",ROUND((INT(L35/100)*60+(L35-INT(L35/100)*100))*J35,3))</f>
        <v>#VALUE!</v>
      </c>
    </row>
    <row r="36" customFormat="false" ht="15.75" hidden="false" customHeight="false" outlineLevel="0" collapsed="false">
      <c r="B36" s="24" t="n">
        <v>45325</v>
      </c>
      <c r="C36" s="10" t="n">
        <v>2</v>
      </c>
      <c r="E36" s="10" t="s">
        <v>210</v>
      </c>
      <c r="F36" s="10" t="s">
        <v>28</v>
      </c>
      <c r="G36" s="10" t="n">
        <v>14</v>
      </c>
      <c r="H36" s="10"/>
      <c r="I36" s="11"/>
      <c r="J36" s="10" t="str">
        <f aca="true">IF((ISBLANK(D36)),"",IF(G36&gt;=30,INDIRECT(ADDRESS((MATCH(H36,Midle!$A$1:$A$83,0)+0),4,,,"Midle")),1))</f>
        <v/>
      </c>
      <c r="K36" s="14" t="str">
        <f aca="false">IF(ISBLANK(I36),"",INT(N36/60)*100+N36-INT(N36/60)*60)</f>
        <v/>
      </c>
      <c r="L36" s="11" t="n">
        <v>350</v>
      </c>
      <c r="M36" s="11" t="e">
        <f aca="false">INT(O36/60)*100+O36-INT(O36/60)*60</f>
        <v>#VALUE!</v>
      </c>
      <c r="N36" s="10" t="e">
        <f aca="false">ROUND((INT(I36/100)*60+(I36-INT(I36/100)*100))*J36,3)</f>
        <v>#VALUE!</v>
      </c>
      <c r="O36" s="10" t="e">
        <f aca="false">IF(ISBLANK(L36),"",ROUND((INT(L36/100)*60+(L36-INT(L36/100)*100))*J36,3))</f>
        <v>#VALUE!</v>
      </c>
    </row>
    <row r="37" customFormat="false" ht="15.75" hidden="false" customHeight="false" outlineLevel="0" collapsed="false">
      <c r="B37" s="24" t="n">
        <v>45354</v>
      </c>
      <c r="C37" s="10" t="n">
        <v>2</v>
      </c>
      <c r="E37" s="10" t="s">
        <v>211</v>
      </c>
      <c r="F37" s="10" t="s">
        <v>15</v>
      </c>
      <c r="G37" s="10" t="n">
        <v>14</v>
      </c>
      <c r="H37" s="10"/>
      <c r="I37" s="11"/>
      <c r="J37" s="10" t="str">
        <f aca="true">IF((ISBLANK(D37)),"",IF(G37&gt;=30,INDIRECT(ADDRESS((MATCH(H37,Midle!$A$1:$A$83,0)+0),4,,,"Midle")),1))</f>
        <v/>
      </c>
      <c r="K37" s="14" t="str">
        <f aca="false">IF(ISBLANK(I37),"",INT(N37/60)*100+N37-INT(N37/60)*60)</f>
        <v/>
      </c>
      <c r="L37" s="11" t="n">
        <v>340</v>
      </c>
      <c r="M37" s="11" t="e">
        <f aca="false">INT(O37/60)*100+O37-INT(O37/60)*60</f>
        <v>#VALUE!</v>
      </c>
      <c r="N37" s="10" t="e">
        <f aca="false">ROUND((INT(I37/100)*60+(I37-INT(I37/100)*100))*J37,3)</f>
        <v>#VALUE!</v>
      </c>
      <c r="O37" s="10" t="e">
        <f aca="false">IF(ISBLANK(L37),"",ROUND((INT(L37/100)*60+(L37-INT(L37/100)*100))*J37,3))</f>
        <v>#VALUE!</v>
      </c>
    </row>
    <row r="38" customFormat="false" ht="15.75" hidden="false" customHeight="false" outlineLevel="0" collapsed="false">
      <c r="B38" s="24" t="n">
        <v>45385</v>
      </c>
      <c r="C38" s="10" t="n">
        <v>2</v>
      </c>
      <c r="E38" s="10" t="s">
        <v>212</v>
      </c>
      <c r="F38" s="10" t="s">
        <v>28</v>
      </c>
      <c r="G38" s="10" t="n">
        <v>11</v>
      </c>
      <c r="H38" s="10"/>
      <c r="I38" s="11"/>
      <c r="J38" s="10" t="str">
        <f aca="true">IF((ISBLANK(D38)),"",IF(G38&gt;=30,INDIRECT(ADDRESS((MATCH(H38,Midle!$A$1:$A$83,0)+0),4,,,"Midle")),1))</f>
        <v/>
      </c>
      <c r="K38" s="14" t="str">
        <f aca="false">IF(ISBLANK(I38),"",INT(N38/60)*100+N38-INT(N38/60)*60)</f>
        <v/>
      </c>
      <c r="L38" s="11" t="n">
        <v>410</v>
      </c>
      <c r="M38" s="11" t="e">
        <f aca="false">INT(O38/60)*100+O38-INT(O38/60)*60</f>
        <v>#VALUE!</v>
      </c>
      <c r="N38" s="10" t="e">
        <f aca="false">ROUND((INT(I38/100)*60+(I38-INT(I38/100)*100))*J38,3)</f>
        <v>#VALUE!</v>
      </c>
      <c r="O38" s="10" t="e">
        <f aca="false">IF(ISBLANK(L38),"",ROUND((INT(L38/100)*60+(L38-INT(L38/100)*100))*J38,3))</f>
        <v>#VALUE!</v>
      </c>
    </row>
    <row r="39" customFormat="false" ht="15.75" hidden="false" customHeight="false" outlineLevel="0" collapsed="false">
      <c r="A39" s="10" t="n">
        <v>2</v>
      </c>
      <c r="B39" s="24" t="n">
        <v>45327</v>
      </c>
      <c r="C39" s="10" t="n">
        <v>2</v>
      </c>
      <c r="E39" s="10" t="s">
        <v>213</v>
      </c>
      <c r="F39" s="10" t="s">
        <v>28</v>
      </c>
      <c r="G39" s="10" t="n">
        <v>33</v>
      </c>
      <c r="H39" s="10"/>
      <c r="I39" s="11"/>
      <c r="J39" s="10" t="str">
        <f aca="true">IF((ISBLANK(D39)),"",IF(G39&gt;=30,INDIRECT(ADDRESS((MATCH(H39,Midle!$A$1:$A$83,0)+0),4,,,"Midle")),1))</f>
        <v/>
      </c>
      <c r="K39" s="14" t="str">
        <f aca="false">IF(ISBLANK(I39),"",INT(N39/60)*100+N39-INT(N39/60)*60)</f>
        <v/>
      </c>
      <c r="L39" s="11" t="n">
        <v>400</v>
      </c>
      <c r="M39" s="11" t="e">
        <f aca="false">INT(O39/60)*100+O39-INT(O39/60)*60</f>
        <v>#VALUE!</v>
      </c>
      <c r="N39" s="10" t="e">
        <f aca="false">ROUND((INT(I39/100)*60+(I39-INT(I39/100)*100))*J39,3)</f>
        <v>#VALUE!</v>
      </c>
      <c r="O39" s="10" t="e">
        <f aca="false">IF(ISBLANK(L39),"",ROUND((INT(L39/100)*60+(L39-INT(L39/100)*100))*J39,3))</f>
        <v>#VALUE!</v>
      </c>
    </row>
    <row r="40" customFormat="false" ht="15.75" hidden="false" customHeight="false" outlineLevel="0" collapsed="false">
      <c r="B40" s="24" t="n">
        <v>45356</v>
      </c>
      <c r="C40" s="10" t="n">
        <v>2</v>
      </c>
      <c r="E40" s="10" t="s">
        <v>214</v>
      </c>
      <c r="F40" s="10" t="s">
        <v>15</v>
      </c>
      <c r="G40" s="10" t="n">
        <v>37</v>
      </c>
      <c r="H40" s="10"/>
      <c r="I40" s="11"/>
      <c r="J40" s="10" t="str">
        <f aca="true">IF((ISBLANK(D40)),"",IF(G40&gt;=30,INDIRECT(ADDRESS((MATCH(H40,Midle!$A$1:$A$83,0)+0),4,,,"Midle")),1))</f>
        <v/>
      </c>
      <c r="K40" s="14" t="str">
        <f aca="false">IF(ISBLANK(I40),"",INT(N40/60)*100+N40-INT(N40/60)*60)</f>
        <v/>
      </c>
      <c r="L40" s="11" t="n">
        <v>350</v>
      </c>
      <c r="M40" s="11" t="e">
        <f aca="false">INT(O40/60)*100+O40-INT(O40/60)*60</f>
        <v>#VALUE!</v>
      </c>
      <c r="N40" s="10" t="e">
        <f aca="false">ROUND((INT(I40/100)*60+(I40-INT(I40/100)*100))*J40,3)</f>
        <v>#VALUE!</v>
      </c>
      <c r="O40" s="10" t="e">
        <f aca="false">IF(ISBLANK(L40),"",ROUND((INT(L40/100)*60+(L40-INT(L40/100)*100))*J40,3))</f>
        <v>#VALUE!</v>
      </c>
    </row>
    <row r="41" customFormat="false" ht="15.75" hidden="false" customHeight="false" outlineLevel="0" collapsed="false">
      <c r="B41" s="24" t="n">
        <v>45387</v>
      </c>
      <c r="C41" s="10" t="n">
        <v>2</v>
      </c>
      <c r="E41" s="10" t="s">
        <v>215</v>
      </c>
      <c r="F41" s="10" t="s">
        <v>28</v>
      </c>
      <c r="G41" s="10" t="n">
        <v>33</v>
      </c>
      <c r="H41" s="10"/>
      <c r="I41" s="11"/>
      <c r="J41" s="10" t="str">
        <f aca="true">IF((ISBLANK(D41)),"",IF(G41&gt;=30,INDIRECT(ADDRESS((MATCH(H41,Midle!$A$1:$A$83,0)+0),4,,,"Midle")),1))</f>
        <v/>
      </c>
      <c r="K41" s="14" t="str">
        <f aca="false">IF(ISBLANK(I41),"",INT(N41/60)*100+N41-INT(N41/60)*60)</f>
        <v/>
      </c>
      <c r="L41" s="11" t="n">
        <v>354</v>
      </c>
      <c r="M41" s="11" t="e">
        <f aca="false">INT(O41/60)*100+O41-INT(O41/60)*60</f>
        <v>#VALUE!</v>
      </c>
      <c r="N41" s="10" t="e">
        <f aca="false">ROUND((INT(I41/100)*60+(I41-INT(I41/100)*100))*J41,3)</f>
        <v>#VALUE!</v>
      </c>
      <c r="O41" s="10" t="e">
        <f aca="false">IF(ISBLANK(L41),"",ROUND((INT(L41/100)*60+(L41-INT(L41/100)*100))*J41,3))</f>
        <v>#VALUE!</v>
      </c>
    </row>
    <row r="42" customFormat="false" ht="15.75" hidden="false" customHeight="false" outlineLevel="0" collapsed="false">
      <c r="B42" s="24" t="n">
        <v>45328</v>
      </c>
      <c r="C42" s="10" t="n">
        <v>2</v>
      </c>
      <c r="E42" s="10" t="s">
        <v>216</v>
      </c>
      <c r="F42" s="10" t="s">
        <v>28</v>
      </c>
      <c r="G42" s="10" t="n">
        <v>36</v>
      </c>
      <c r="H42" s="10"/>
      <c r="I42" s="11"/>
      <c r="J42" s="10" t="str">
        <f aca="true">IF((ISBLANK(D42)),"",IF(G42&gt;=30,INDIRECT(ADDRESS((MATCH(H42,Midle!$A$1:$A$83,0)+0),4,,,"Midle")),1))</f>
        <v/>
      </c>
      <c r="K42" s="14" t="str">
        <f aca="false">IF(ISBLANK(I42),"",INT(N42/60)*100+N42-INT(N42/60)*60)</f>
        <v/>
      </c>
      <c r="L42" s="11" t="n">
        <v>420</v>
      </c>
      <c r="M42" s="11" t="e">
        <f aca="false">INT(O42/60)*100+O42-INT(O42/60)*60</f>
        <v>#VALUE!</v>
      </c>
      <c r="N42" s="10" t="e">
        <f aca="false">ROUND((INT(I42/100)*60+(I42-INT(I42/100)*100))*J42,3)</f>
        <v>#VALUE!</v>
      </c>
      <c r="O42" s="10" t="e">
        <f aca="false">IF(ISBLANK(L42),"",ROUND((INT(L42/100)*60+(L42-INT(L42/100)*100))*J42,3))</f>
        <v>#VALUE!</v>
      </c>
    </row>
    <row r="43" customFormat="false" ht="15.75" hidden="false" customHeight="false" outlineLevel="0" collapsed="false">
      <c r="B43" s="24" t="n">
        <v>45357</v>
      </c>
      <c r="C43" s="10" t="n">
        <v>2</v>
      </c>
      <c r="E43" s="10" t="s">
        <v>217</v>
      </c>
      <c r="F43" s="10" t="s">
        <v>15</v>
      </c>
      <c r="G43" s="10" t="n">
        <v>50</v>
      </c>
      <c r="H43" s="10"/>
      <c r="I43" s="11"/>
      <c r="J43" s="10" t="str">
        <f aca="true">IF((ISBLANK(D43)),"",IF(G43&gt;=30,INDIRECT(ADDRESS((MATCH(H43,Midle!$A$1:$A$83,0)+0),4,,,"Midle")),1))</f>
        <v/>
      </c>
      <c r="K43" s="14" t="str">
        <f aca="false">IF(ISBLANK(I43),"",INT(N43/60)*100+N43-INT(N43/60)*60)</f>
        <v/>
      </c>
      <c r="L43" s="11" t="n">
        <v>400</v>
      </c>
      <c r="M43" s="11" t="e">
        <f aca="false">INT(O43/60)*100+O43-INT(O43/60)*60</f>
        <v>#VALUE!</v>
      </c>
      <c r="N43" s="10" t="e">
        <f aca="false">ROUND((INT(I43/100)*60+(I43-INT(I43/100)*100))*J43,3)</f>
        <v>#VALUE!</v>
      </c>
      <c r="O43" s="10" t="e">
        <f aca="false">IF(ISBLANK(L43),"",ROUND((INT(L43/100)*60+(L43-INT(L43/100)*100))*J43,3))</f>
        <v>#VALUE!</v>
      </c>
    </row>
    <row r="44" customFormat="false" ht="15.75" hidden="false" customHeight="false" outlineLevel="0" collapsed="false">
      <c r="B44" s="24" t="n">
        <v>45388</v>
      </c>
      <c r="C44" s="10" t="n">
        <v>2</v>
      </c>
      <c r="E44" s="10" t="s">
        <v>218</v>
      </c>
      <c r="F44" s="10" t="s">
        <v>28</v>
      </c>
      <c r="G44" s="10" t="n">
        <v>40</v>
      </c>
      <c r="H44" s="10"/>
      <c r="I44" s="11"/>
      <c r="J44" s="10" t="str">
        <f aca="true">IF((ISBLANK(D44)),"",IF(G44&gt;=30,INDIRECT(ADDRESS((MATCH(H44,Midle!$A$1:$A$83,0)+0),4,,,"Midle")),1))</f>
        <v/>
      </c>
      <c r="K44" s="14" t="str">
        <f aca="false">IF(ISBLANK(I44),"",INT(N44/60)*100+N44-INT(N44/60)*60)</f>
        <v/>
      </c>
      <c r="L44" s="11" t="n">
        <v>410</v>
      </c>
      <c r="M44" s="11" t="e">
        <f aca="false">INT(O44/60)*100+O44-INT(O44/60)*60</f>
        <v>#VALUE!</v>
      </c>
      <c r="N44" s="10" t="e">
        <f aca="false">ROUND((INT(I44/100)*60+(I44-INT(I44/100)*100))*J44,3)</f>
        <v>#VALUE!</v>
      </c>
      <c r="O44" s="10" t="e">
        <f aca="false">IF(ISBLANK(L44),"",ROUND((INT(L44/100)*60+(L44-INT(L44/100)*100))*J44,3))</f>
        <v>#VALUE!</v>
      </c>
    </row>
    <row r="45" customFormat="false" ht="15.75" hidden="false" customHeight="false" outlineLevel="0" collapsed="false">
      <c r="B45" s="24" t="n">
        <v>45329</v>
      </c>
      <c r="C45" s="10" t="n">
        <v>2</v>
      </c>
      <c r="E45" s="10" t="s">
        <v>219</v>
      </c>
      <c r="F45" s="10" t="s">
        <v>28</v>
      </c>
      <c r="G45" s="10" t="n">
        <v>33</v>
      </c>
      <c r="H45" s="10"/>
      <c r="I45" s="11"/>
      <c r="J45" s="10" t="str">
        <f aca="true">IF((ISBLANK(D45)),"",IF(G45&gt;=30,INDIRECT(ADDRESS((MATCH(H45,Midle!$A$1:$A$83,0)+0),4,,,"Midle")),1))</f>
        <v/>
      </c>
      <c r="K45" s="14" t="str">
        <f aca="false">IF(ISBLANK(I45),"",INT(N45/60)*100+N45-INT(N45/60)*60)</f>
        <v/>
      </c>
      <c r="L45" s="11" t="n">
        <v>420</v>
      </c>
      <c r="M45" s="11" t="e">
        <f aca="false">INT(O45/60)*100+O45-INT(O45/60)*60</f>
        <v>#VALUE!</v>
      </c>
      <c r="N45" s="10" t="e">
        <f aca="false">ROUND((INT(I45/100)*60+(I45-INT(I45/100)*100))*J45,3)</f>
        <v>#VALUE!</v>
      </c>
      <c r="O45" s="10" t="e">
        <f aca="false">IF(ISBLANK(L45),"",ROUND((INT(L45/100)*60+(L45-INT(L45/100)*100))*J45,3))</f>
        <v>#VALUE!</v>
      </c>
    </row>
    <row r="46" customFormat="false" ht="15.75" hidden="false" customHeight="false" outlineLevel="0" collapsed="false">
      <c r="B46" s="24" t="n">
        <v>45358</v>
      </c>
      <c r="C46" s="10" t="n">
        <v>2</v>
      </c>
      <c r="E46" s="10" t="s">
        <v>220</v>
      </c>
      <c r="F46" s="10" t="s">
        <v>15</v>
      </c>
      <c r="G46" s="10" t="n">
        <v>41</v>
      </c>
      <c r="H46" s="10"/>
      <c r="I46" s="11"/>
      <c r="J46" s="10" t="str">
        <f aca="true">IF((ISBLANK(D46)),"",IF(G46&gt;=30,INDIRECT(ADDRESS((MATCH(H46,Midle!$A$1:$A$83,0)+0),4,,,"Midle")),1))</f>
        <v/>
      </c>
      <c r="K46" s="14" t="str">
        <f aca="false">IF(ISBLANK(I46),"",INT(N46/60)*100+N46-INT(N46/60)*60)</f>
        <v/>
      </c>
      <c r="L46" s="11" t="n">
        <v>415</v>
      </c>
      <c r="M46" s="11" t="e">
        <f aca="false">INT(O46/60)*100+O46-INT(O46/60)*60</f>
        <v>#VALUE!</v>
      </c>
      <c r="N46" s="10" t="e">
        <f aca="false">ROUND((INT(I46/100)*60+(I46-INT(I46/100)*100))*J46,3)</f>
        <v>#VALUE!</v>
      </c>
      <c r="O46" s="10" t="e">
        <f aca="false">IF(ISBLANK(L46),"",ROUND((INT(L46/100)*60+(L46-INT(L46/100)*100))*J46,3))</f>
        <v>#VALUE!</v>
      </c>
    </row>
    <row r="47" customFormat="false" ht="15.75" hidden="false" customHeight="false" outlineLevel="0" collapsed="false">
      <c r="B47" s="24" t="n">
        <v>45389</v>
      </c>
      <c r="C47" s="10" t="n">
        <v>2</v>
      </c>
      <c r="E47" s="10" t="s">
        <v>221</v>
      </c>
      <c r="F47" s="10" t="s">
        <v>28</v>
      </c>
      <c r="G47" s="10" t="n">
        <v>10</v>
      </c>
      <c r="H47" s="10"/>
      <c r="I47" s="11"/>
      <c r="J47" s="10" t="str">
        <f aca="true">IF((ISBLANK(D47)),"",IF(G47&gt;=30,INDIRECT(ADDRESS((MATCH(H47,Midle!$A$1:$A$83,0)+0),4,,,"Midle")),1))</f>
        <v/>
      </c>
      <c r="K47" s="14" t="str">
        <f aca="false">IF(ISBLANK(I47),"",INT(N47/60)*100+N47-INT(N47/60)*60)</f>
        <v/>
      </c>
      <c r="L47" s="11" t="n">
        <v>500</v>
      </c>
      <c r="M47" s="11" t="e">
        <f aca="false">INT(O47/60)*100+O47-INT(O47/60)*60</f>
        <v>#VALUE!</v>
      </c>
      <c r="N47" s="10" t="e">
        <f aca="false">ROUND((INT(I47/100)*60+(I47-INT(I47/100)*100))*J47,3)</f>
        <v>#VALUE!</v>
      </c>
      <c r="O47" s="10" t="e">
        <f aca="false">IF(ISBLANK(L47),"",ROUND((INT(L47/100)*60+(L47-INT(L47/100)*100))*J47,3))</f>
        <v>#VALUE!</v>
      </c>
    </row>
    <row r="48" customFormat="false" ht="15.75" hidden="false" customHeight="false" outlineLevel="0" collapsed="false">
      <c r="B48" s="24" t="n">
        <v>45331</v>
      </c>
      <c r="C48" s="10" t="n">
        <v>2</v>
      </c>
      <c r="E48" s="10" t="s">
        <v>222</v>
      </c>
      <c r="F48" s="10" t="s">
        <v>28</v>
      </c>
      <c r="G48" s="10" t="n">
        <v>35</v>
      </c>
      <c r="H48" s="10"/>
      <c r="I48" s="11"/>
      <c r="J48" s="10" t="str">
        <f aca="true">IF((ISBLANK(D48)),"",IF(G48&gt;=30,INDIRECT(ADDRESS((MATCH(H48,Midle!$A$1:$A$83,0)+0),4,,,"Midle")),1))</f>
        <v/>
      </c>
      <c r="K48" s="14" t="str">
        <f aca="false">IF(ISBLANK(I48),"",INT(N48/60)*100+N48-INT(N48/60)*60)</f>
        <v/>
      </c>
      <c r="L48" s="11" t="n">
        <v>530</v>
      </c>
      <c r="M48" s="11" t="e">
        <f aca="false">INT(O48/60)*100+O48-INT(O48/60)*60</f>
        <v>#VALUE!</v>
      </c>
      <c r="N48" s="10" t="e">
        <f aca="false">ROUND((INT(I48/100)*60+(I48-INT(I48/100)*100))*J48,3)</f>
        <v>#VALUE!</v>
      </c>
      <c r="O48" s="10" t="e">
        <f aca="false">IF(ISBLANK(L48),"",ROUND((INT(L48/100)*60+(L48-INT(L48/100)*100))*J48,3))</f>
        <v>#VALUE!</v>
      </c>
    </row>
    <row r="49" customFormat="false" ht="15.75" hidden="false" customHeight="false" outlineLevel="0" collapsed="false">
      <c r="B49" s="24" t="n">
        <v>45360</v>
      </c>
      <c r="C49" s="10" t="n">
        <v>2</v>
      </c>
      <c r="E49" s="10" t="s">
        <v>223</v>
      </c>
      <c r="F49" s="10" t="s">
        <v>15</v>
      </c>
      <c r="G49" s="10" t="n">
        <v>27</v>
      </c>
      <c r="H49" s="10"/>
      <c r="I49" s="11"/>
      <c r="J49" s="10" t="str">
        <f aca="true">IF((ISBLANK(D49)),"",IF(G49&gt;=30,INDIRECT(ADDRESS((MATCH(H49,Midle!$A$1:$A$83,0)+0),4,,,"Midle")),1))</f>
        <v/>
      </c>
      <c r="K49" s="14" t="str">
        <f aca="false">IF(ISBLANK(I49),"",INT(N49/60)*100+N49-INT(N49/60)*60)</f>
        <v/>
      </c>
      <c r="L49" s="11" t="n">
        <v>420</v>
      </c>
      <c r="M49" s="11" t="e">
        <f aca="false">INT(O49/60)*100+O49-INT(O49/60)*60</f>
        <v>#VALUE!</v>
      </c>
      <c r="N49" s="10" t="e">
        <f aca="false">ROUND((INT(I49/100)*60+(I49-INT(I49/100)*100))*J49,3)</f>
        <v>#VALUE!</v>
      </c>
      <c r="O49" s="10" t="e">
        <f aca="false">IF(ISBLANK(L49),"",ROUND((INT(L49/100)*60+(L49-INT(L49/100)*100))*J49,3))</f>
        <v>#VALUE!</v>
      </c>
    </row>
    <row r="50" customFormat="false" ht="15.75" hidden="false" customHeight="false" outlineLevel="0" collapsed="false">
      <c r="B50" s="24" t="n">
        <v>45391</v>
      </c>
      <c r="C50" s="10" t="n">
        <v>2</v>
      </c>
      <c r="E50" s="10" t="s">
        <v>224</v>
      </c>
      <c r="F50" s="10" t="s">
        <v>28</v>
      </c>
      <c r="G50" s="10" t="n">
        <v>37</v>
      </c>
      <c r="H50" s="10"/>
      <c r="I50" s="11"/>
      <c r="J50" s="10" t="str">
        <f aca="true">IF((ISBLANK(D50)),"",IF(G50&gt;=30,INDIRECT(ADDRESS((MATCH(H50,Midle!$A$1:$A$83,0)+0),4,,,"Midle")),1))</f>
        <v/>
      </c>
      <c r="K50" s="14" t="str">
        <f aca="false">IF(ISBLANK(I50),"",INT(N50/60)*100+N50-INT(N50/60)*60)</f>
        <v/>
      </c>
      <c r="L50" s="11" t="n">
        <v>530</v>
      </c>
      <c r="M50" s="11" t="e">
        <f aca="false">INT(O50/60)*100+O50-INT(O50/60)*60</f>
        <v>#VALUE!</v>
      </c>
      <c r="N50" s="10" t="e">
        <f aca="false">ROUND((INT(I50/100)*60+(I50-INT(I50/100)*100))*J50,3)</f>
        <v>#VALUE!</v>
      </c>
      <c r="O50" s="10" t="e">
        <f aca="false">IF(ISBLANK(L50),"",ROUND((INT(L50/100)*60+(L50-INT(L50/100)*100))*J50,3))</f>
        <v>#VALUE!</v>
      </c>
    </row>
    <row r="51" customFormat="false" ht="15.75" hidden="false" customHeight="false" outlineLevel="0" collapsed="false">
      <c r="H51" s="10"/>
      <c r="I51" s="11"/>
      <c r="J51" s="10" t="str">
        <f aca="true">IF((ISBLANK(D51)),"",IF(G51&gt;=30,INDIRECT(ADDRESS((MATCH(H51,Midle!$A$1:$A$83,0)+0),4,,,"Midle")),1))</f>
        <v/>
      </c>
      <c r="K51" s="11"/>
      <c r="L51" s="11" t="n">
        <v>250</v>
      </c>
      <c r="M51" s="11" t="e">
        <f aca="false">INT(O51/60)*100+O51-INT(O51/60)*60</f>
        <v>#VALUE!</v>
      </c>
      <c r="N51" s="10" t="e">
        <f aca="false">ROUND((INT(I51/100)*60+(I51-INT(I51/100)*100))*J51,3)</f>
        <v>#VALUE!</v>
      </c>
      <c r="O51" s="10" t="e">
        <f aca="false">IF(ISBLANK(L51),"",ROUND((INT(L51/100)*60+(L51-INT(L51/100)*100))*J51,3))</f>
        <v>#VALUE!</v>
      </c>
    </row>
    <row r="52" customFormat="false" ht="15.75" hidden="false" customHeight="false" outlineLevel="0" collapsed="false">
      <c r="H52" s="10"/>
      <c r="I52" s="11"/>
      <c r="J52" s="10" t="str">
        <f aca="true">IF((ISBLANK(D52)),"",IF(G52&gt;=30,INDIRECT(ADDRESS((MATCH(H52,Midle!$A$1:$A$83,0)+0),4,,,"Midle")),1))</f>
        <v/>
      </c>
      <c r="K52" s="11"/>
      <c r="L52" s="11" t="n">
        <v>315</v>
      </c>
      <c r="M52" s="11" t="e">
        <f aca="false">INT(O52/60)*100+O52-INT(O52/60)*60</f>
        <v>#VALUE!</v>
      </c>
      <c r="N52" s="10" t="e">
        <f aca="false">ROUND((INT(I52/100)*60+(I52-INT(I52/100)*100))*J52,3)</f>
        <v>#VALUE!</v>
      </c>
      <c r="O52" s="10" t="e">
        <f aca="false">IF(ISBLANK(L52),"",ROUND((INT(L52/100)*60+(L52-INT(L52/100)*100))*J52,3))</f>
        <v>#VALUE!</v>
      </c>
    </row>
    <row r="53" customFormat="false" ht="15.75" hidden="false" customHeight="false" outlineLevel="0" collapsed="false">
      <c r="H53" s="10"/>
      <c r="I53" s="11"/>
      <c r="J53" s="10" t="str">
        <f aca="true">IF((ISBLANK(D53)),"",IF(G53&gt;=30,INDIRECT(ADDRESS((MATCH(H53,Midle!$A$1:$A$83,0)+0),4,,,"Midle")),1))</f>
        <v/>
      </c>
      <c r="K53" s="11"/>
      <c r="L53" s="11" t="n">
        <v>335</v>
      </c>
      <c r="M53" s="11" t="e">
        <f aca="false">INT(O53/60)*100+O53-INT(O53/60)*60</f>
        <v>#VALUE!</v>
      </c>
      <c r="N53" s="10" t="e">
        <f aca="false">ROUND((INT(I53/100)*60+(I53-INT(I53/100)*100))*J53,3)</f>
        <v>#VALUE!</v>
      </c>
      <c r="O53" s="10" t="e">
        <f aca="false">IF(ISBLANK(L53),"",ROUND((INT(L53/100)*60+(L53-INT(L53/100)*100))*J53,3))</f>
        <v>#VALUE!</v>
      </c>
    </row>
    <row r="54" customFormat="false" ht="15.75" hidden="false" customHeight="false" outlineLevel="0" collapsed="false">
      <c r="H54" s="10"/>
      <c r="I54" s="11"/>
      <c r="J54" s="10" t="str">
        <f aca="true">IF((ISBLANK(D54)),"",IF(G54&gt;=30,INDIRECT(ADDRESS((MATCH(H54,Midle!$A$1:$A$83,0)+0),4,,,"Midle")),1))</f>
        <v/>
      </c>
      <c r="K54" s="11"/>
      <c r="L54" s="11" t="n">
        <v>350</v>
      </c>
      <c r="M54" s="11" t="e">
        <f aca="false">INT(O54/60)*100+O54-INT(O54/60)*60</f>
        <v>#VALUE!</v>
      </c>
      <c r="N54" s="10" t="e">
        <f aca="false">ROUND((INT(I54/100)*60+(I54-INT(I54/100)*100))*J54,3)</f>
        <v>#VALUE!</v>
      </c>
      <c r="O54" s="10" t="e">
        <f aca="false">IF(ISBLANK(L54),"",ROUND((INT(L54/100)*60+(L54-INT(L54/100)*100))*J54,3))</f>
        <v>#VALUE!</v>
      </c>
    </row>
    <row r="55" customFormat="false" ht="15.75" hidden="false" customHeight="false" outlineLevel="0" collapsed="false">
      <c r="H55" s="10"/>
      <c r="I55" s="11"/>
      <c r="J55" s="10" t="str">
        <f aca="true">IF((ISBLANK(D55)),"",IF(G55&gt;=30,INDIRECT(ADDRESS((MATCH(H55,Midle!$A$1:$A$83,0)+0),4,,,"Midle")),1))</f>
        <v/>
      </c>
      <c r="K55" s="11"/>
      <c r="L55" s="11" t="n">
        <v>400</v>
      </c>
      <c r="M55" s="11" t="e">
        <f aca="false">INT(O55/60)*100+O55-INT(O55/60)*60</f>
        <v>#VALUE!</v>
      </c>
      <c r="N55" s="10" t="e">
        <f aca="false">ROUND((INT(I55/100)*60+(I55-INT(I55/100)*100))*J55,3)</f>
        <v>#VALUE!</v>
      </c>
      <c r="O55" s="10" t="e">
        <f aca="false">IF(ISBLANK(L55),"",ROUND((INT(L55/100)*60+(L55-INT(L55/100)*100))*J55,3))</f>
        <v>#VALUE!</v>
      </c>
    </row>
    <row r="56" customFormat="false" ht="15.75" hidden="false" customHeight="false" outlineLevel="0" collapsed="false">
      <c r="H56" s="10"/>
      <c r="I56" s="11"/>
      <c r="J56" s="10" t="str">
        <f aca="true">IF((ISBLANK(D56)),"",IF(G56&gt;=30,INDIRECT(ADDRESS((MATCH(H56,Midle!$A$1:$A$83,0)+0),4,,,"Midle")),1))</f>
        <v/>
      </c>
      <c r="K56" s="11"/>
      <c r="L56" s="11" t="n">
        <v>400</v>
      </c>
      <c r="M56" s="11" t="e">
        <f aca="false">INT(O56/60)*100+O56-INT(O56/60)*60</f>
        <v>#VALUE!</v>
      </c>
      <c r="N56" s="10" t="e">
        <f aca="false">ROUND((INT(I56/100)*60+(I56-INT(I56/100)*100))*J56,3)</f>
        <v>#VALUE!</v>
      </c>
      <c r="O56" s="10" t="e">
        <f aca="false">IF(ISBLANK(L56),"",ROUND((INT(L56/100)*60+(L56-INT(L56/100)*100))*J56,3))</f>
        <v>#VALUE!</v>
      </c>
    </row>
    <row r="57" customFormat="false" ht="15.75" hidden="false" customHeight="false" outlineLevel="0" collapsed="false">
      <c r="H57" s="10"/>
      <c r="I57" s="11"/>
      <c r="J57" s="10" t="str">
        <f aca="true">IF((ISBLANK(D57)),"",IF(G57&gt;=30,INDIRECT(ADDRESS((MATCH(H57,Midle!$A$1:$A$83,0)+0),4,,,"Midle")),1))</f>
        <v/>
      </c>
      <c r="K57" s="11"/>
      <c r="L57" s="11" t="n">
        <v>430</v>
      </c>
      <c r="M57" s="11" t="e">
        <f aca="false">INT(O57/60)*100+O57-INT(O57/60)*60</f>
        <v>#VALUE!</v>
      </c>
      <c r="N57" s="10" t="e">
        <f aca="false">ROUND((INT(I57/100)*60+(I57-INT(I57/100)*100))*J57,3)</f>
        <v>#VALUE!</v>
      </c>
      <c r="O57" s="10" t="e">
        <f aca="false">IF(ISBLANK(L57),"",ROUND((INT(L57/100)*60+(L57-INT(L57/100)*100))*J57,3))</f>
        <v>#VALUE!</v>
      </c>
    </row>
  </sheetData>
  <autoFilter ref="B2:AF57"/>
  <conditionalFormatting sqref="K1:K50">
    <cfRule type="colorScale" priority="2">
      <colorScale>
        <cfvo type="min" val="0"/>
        <cfvo type="max" val="0"/>
        <color rgb="FF57BB8A"/>
        <color rgb="FFFFFFFF"/>
      </colorScale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.75" zeroHeight="false" outlineLevelRow="0" outlineLevelCol="0"/>
  <cols>
    <col collapsed="false" customWidth="true" hidden="false" outlineLevel="0" max="1025" min="1" style="1" width="12.63"/>
  </cols>
  <sheetData>
    <row r="1" customFormat="false" ht="15.75" hidden="false" customHeight="false" outlineLevel="0" collapsed="false">
      <c r="A1" s="25" t="s">
        <v>225</v>
      </c>
      <c r="B1" s="10"/>
      <c r="C1" s="10"/>
      <c r="D1" s="10"/>
      <c r="E1" s="10"/>
      <c r="F1" s="10"/>
      <c r="G1" s="26"/>
      <c r="H1" s="10"/>
      <c r="I1" s="10"/>
      <c r="J1" s="10"/>
      <c r="K1" s="10"/>
      <c r="L1" s="10"/>
    </row>
    <row r="2" customFormat="false" ht="15.75" hidden="false" customHeight="false" outlineLevel="0" collapsed="false">
      <c r="A2" s="10" t="s">
        <v>226</v>
      </c>
      <c r="B2" s="10" t="s">
        <v>227</v>
      </c>
      <c r="C2" s="10" t="s">
        <v>228</v>
      </c>
      <c r="D2" s="10" t="s">
        <v>229</v>
      </c>
      <c r="E2" s="10" t="s">
        <v>230</v>
      </c>
      <c r="F2" s="10" t="s">
        <v>231</v>
      </c>
      <c r="G2" s="26" t="s">
        <v>232</v>
      </c>
      <c r="H2" s="10" t="s">
        <v>233</v>
      </c>
      <c r="I2" s="10" t="s">
        <v>234</v>
      </c>
      <c r="J2" s="10" t="s">
        <v>235</v>
      </c>
      <c r="K2" s="10" t="s">
        <v>236</v>
      </c>
      <c r="L2" s="10" t="s">
        <v>237</v>
      </c>
    </row>
    <row r="3" customFormat="false" ht="15.75" hidden="false" customHeight="false" outlineLevel="0" collapsed="false">
      <c r="A3" s="10" t="n">
        <v>30</v>
      </c>
      <c r="B3" s="10" t="n">
        <v>1</v>
      </c>
      <c r="C3" s="10" t="n">
        <v>1</v>
      </c>
      <c r="D3" s="10" t="n">
        <v>1</v>
      </c>
      <c r="E3" s="10" t="n">
        <v>1</v>
      </c>
      <c r="F3" s="10" t="n">
        <v>1</v>
      </c>
      <c r="G3" s="26" t="n">
        <v>1</v>
      </c>
      <c r="H3" s="10" t="n">
        <v>1</v>
      </c>
      <c r="I3" s="10" t="n">
        <v>1</v>
      </c>
      <c r="J3" s="10" t="n">
        <v>1</v>
      </c>
      <c r="K3" s="10" t="n">
        <v>1</v>
      </c>
      <c r="L3" s="10" t="n">
        <v>1</v>
      </c>
    </row>
    <row r="4" customFormat="false" ht="15.75" hidden="false" customHeight="false" outlineLevel="0" collapsed="false">
      <c r="A4" s="10" t="n">
        <v>31</v>
      </c>
      <c r="B4" s="10" t="n">
        <v>1</v>
      </c>
      <c r="C4" s="10" t="n">
        <v>1</v>
      </c>
      <c r="D4" s="10" t="n">
        <v>1</v>
      </c>
      <c r="E4" s="10" t="n">
        <v>1</v>
      </c>
      <c r="F4" s="10" t="n">
        <v>1</v>
      </c>
      <c r="G4" s="26" t="n">
        <v>1</v>
      </c>
      <c r="H4" s="10" t="n">
        <v>1</v>
      </c>
      <c r="I4" s="10" t="n">
        <v>1</v>
      </c>
      <c r="J4" s="10" t="n">
        <v>1</v>
      </c>
      <c r="K4" s="10" t="n">
        <v>1</v>
      </c>
      <c r="L4" s="10" t="n">
        <v>1</v>
      </c>
    </row>
    <row r="5" customFormat="false" ht="15.75" hidden="false" customHeight="false" outlineLevel="0" collapsed="false">
      <c r="A5" s="10" t="n">
        <v>32</v>
      </c>
      <c r="B5" s="10" t="n">
        <v>1</v>
      </c>
      <c r="C5" s="10" t="n">
        <v>1</v>
      </c>
      <c r="D5" s="10" t="n">
        <v>0.9981</v>
      </c>
      <c r="E5" s="10" t="n">
        <v>1</v>
      </c>
      <c r="F5" s="10" t="n">
        <v>1</v>
      </c>
      <c r="G5" s="26" t="n">
        <v>1</v>
      </c>
      <c r="H5" s="10" t="n">
        <v>1</v>
      </c>
      <c r="I5" s="10" t="n">
        <v>0.9994</v>
      </c>
      <c r="J5" s="10" t="n">
        <v>1</v>
      </c>
      <c r="K5" s="10" t="n">
        <v>1</v>
      </c>
      <c r="L5" s="10" t="n">
        <v>1</v>
      </c>
    </row>
    <row r="6" customFormat="false" ht="15.75" hidden="false" customHeight="false" outlineLevel="0" collapsed="false">
      <c r="A6" s="10" t="n">
        <v>33</v>
      </c>
      <c r="B6" s="10" t="n">
        <v>1</v>
      </c>
      <c r="C6" s="10" t="n">
        <v>1</v>
      </c>
      <c r="D6" s="10" t="n">
        <v>0.9917</v>
      </c>
      <c r="E6" s="10" t="n">
        <v>0.995</v>
      </c>
      <c r="F6" s="10" t="n">
        <v>1</v>
      </c>
      <c r="G6" s="26" t="n">
        <v>1</v>
      </c>
      <c r="H6" s="10" t="n">
        <v>0.9973</v>
      </c>
      <c r="I6" s="10" t="n">
        <v>0.9936</v>
      </c>
      <c r="J6" s="10" t="n">
        <v>1</v>
      </c>
      <c r="K6" s="10" t="n">
        <v>1</v>
      </c>
      <c r="L6" s="10" t="n">
        <v>1</v>
      </c>
    </row>
    <row r="7" customFormat="false" ht="15.75" hidden="false" customHeight="false" outlineLevel="0" collapsed="false">
      <c r="A7" s="10" t="n">
        <v>34</v>
      </c>
      <c r="B7" s="10" t="n">
        <v>1</v>
      </c>
      <c r="C7" s="10" t="n">
        <v>1</v>
      </c>
      <c r="D7" s="10" t="n">
        <v>0.9854</v>
      </c>
      <c r="E7" s="10" t="n">
        <v>0.9887</v>
      </c>
      <c r="F7" s="10" t="n">
        <v>1</v>
      </c>
      <c r="G7" s="26" t="n">
        <v>1</v>
      </c>
      <c r="H7" s="10" t="n">
        <v>0.9911</v>
      </c>
      <c r="I7" s="10" t="n">
        <v>0.9876</v>
      </c>
      <c r="J7" s="10" t="n">
        <v>1</v>
      </c>
      <c r="K7" s="10" t="n">
        <v>1</v>
      </c>
      <c r="L7" s="10" t="n">
        <v>0.9973</v>
      </c>
    </row>
    <row r="8" customFormat="false" ht="15.75" hidden="false" customHeight="false" outlineLevel="0" collapsed="false">
      <c r="A8" s="10" t="n">
        <v>35</v>
      </c>
      <c r="B8" s="10" t="n">
        <v>0.9991</v>
      </c>
      <c r="C8" s="10" t="n">
        <v>0.9999</v>
      </c>
      <c r="D8" s="10" t="n">
        <v>0.9791</v>
      </c>
      <c r="E8" s="10" t="n">
        <v>0.9824</v>
      </c>
      <c r="F8" s="10" t="n">
        <v>0.9965</v>
      </c>
      <c r="G8" s="26" t="n">
        <v>0.9997</v>
      </c>
      <c r="H8" s="10" t="n">
        <v>0.9849</v>
      </c>
      <c r="I8" s="10" t="n">
        <v>0.9816</v>
      </c>
      <c r="J8" s="10" t="n">
        <v>0.9993</v>
      </c>
      <c r="K8" s="10" t="n">
        <v>1</v>
      </c>
      <c r="L8" s="10" t="n">
        <v>0.9897</v>
      </c>
    </row>
    <row r="9" customFormat="false" ht="15.75" hidden="false" customHeight="false" outlineLevel="0" collapsed="false">
      <c r="A9" s="10" t="n">
        <v>36</v>
      </c>
      <c r="B9" s="10" t="n">
        <v>0.9946</v>
      </c>
      <c r="C9" s="10" t="n">
        <v>0.9932</v>
      </c>
      <c r="D9" s="10" t="n">
        <v>0.9729</v>
      </c>
      <c r="E9" s="10" t="n">
        <v>0.9761</v>
      </c>
      <c r="F9" s="10" t="n">
        <v>0.9887</v>
      </c>
      <c r="G9" s="26" t="n">
        <v>0.9923</v>
      </c>
      <c r="H9" s="10" t="n">
        <v>0.9786</v>
      </c>
      <c r="I9" s="10" t="n">
        <v>0.9756</v>
      </c>
      <c r="J9" s="10" t="n">
        <v>0.9922</v>
      </c>
      <c r="K9" s="10" t="n">
        <v>1</v>
      </c>
      <c r="L9" s="10" t="n">
        <v>0.9822</v>
      </c>
    </row>
    <row r="10" customFormat="false" ht="15.75" hidden="false" customHeight="false" outlineLevel="0" collapsed="false">
      <c r="A10" s="10" t="n">
        <v>37</v>
      </c>
      <c r="B10" s="10" t="n">
        <v>0.9901</v>
      </c>
      <c r="C10" s="10" t="n">
        <v>0.9866</v>
      </c>
      <c r="D10" s="10" t="n">
        <v>0.9667</v>
      </c>
      <c r="E10" s="10" t="n">
        <v>0.9699</v>
      </c>
      <c r="F10" s="10" t="n">
        <v>0.981</v>
      </c>
      <c r="G10" s="26" t="n">
        <v>0.9849</v>
      </c>
      <c r="H10" s="10" t="n">
        <v>0.9723</v>
      </c>
      <c r="I10" s="10" t="n">
        <v>0.9695</v>
      </c>
      <c r="J10" s="10" t="n">
        <v>0.9851</v>
      </c>
      <c r="K10" s="10" t="n">
        <v>0.9943</v>
      </c>
      <c r="L10" s="10" t="n">
        <v>0.9747</v>
      </c>
    </row>
    <row r="11" customFormat="false" ht="15.75" hidden="false" customHeight="false" outlineLevel="0" collapsed="false">
      <c r="A11" s="10" t="n">
        <v>38</v>
      </c>
      <c r="B11" s="10" t="n">
        <v>0.9855</v>
      </c>
      <c r="C11" s="10" t="n">
        <v>0.9799</v>
      </c>
      <c r="D11" s="10" t="n">
        <v>0.9605</v>
      </c>
      <c r="E11" s="10" t="n">
        <v>0.9636</v>
      </c>
      <c r="F11" s="10" t="n">
        <v>0.9732</v>
      </c>
      <c r="G11" s="26" t="n">
        <v>0.9776</v>
      </c>
      <c r="H11" s="10" t="n">
        <v>0.966</v>
      </c>
      <c r="I11" s="10" t="n">
        <v>0.9633</v>
      </c>
      <c r="J11" s="10" t="n">
        <v>0.978</v>
      </c>
      <c r="K11" s="10" t="n">
        <v>0.9863</v>
      </c>
      <c r="L11" s="10" t="n">
        <v>0.9672</v>
      </c>
    </row>
    <row r="12" customFormat="false" ht="15.75" hidden="false" customHeight="false" outlineLevel="0" collapsed="false">
      <c r="A12" s="10" t="n">
        <v>39</v>
      </c>
      <c r="B12" s="10" t="n">
        <v>0.9809</v>
      </c>
      <c r="C12" s="10" t="n">
        <v>0.9733</v>
      </c>
      <c r="D12" s="10" t="n">
        <v>0.9543</v>
      </c>
      <c r="E12" s="10" t="n">
        <v>0.9574</v>
      </c>
      <c r="F12" s="10" t="n">
        <v>0.9656</v>
      </c>
      <c r="G12" s="26" t="n">
        <v>0.9702</v>
      </c>
      <c r="H12" s="10" t="n">
        <v>0.9596</v>
      </c>
      <c r="I12" s="10" t="n">
        <v>0.9571</v>
      </c>
      <c r="J12" s="10" t="n">
        <v>0.9708</v>
      </c>
      <c r="K12" s="10" t="n">
        <v>0.9782</v>
      </c>
      <c r="L12" s="10" t="n">
        <v>0.9597</v>
      </c>
    </row>
    <row r="13" customFormat="false" ht="15.75" hidden="false" customHeight="false" outlineLevel="0" collapsed="false">
      <c r="A13" s="10" t="n">
        <v>40</v>
      </c>
      <c r="B13" s="10" t="n">
        <v>0.9763</v>
      </c>
      <c r="C13" s="10" t="n">
        <v>0.9668</v>
      </c>
      <c r="D13" s="10" t="n">
        <v>0.9482</v>
      </c>
      <c r="E13" s="10" t="n">
        <v>0.9513</v>
      </c>
      <c r="F13" s="10" t="n">
        <v>0.958</v>
      </c>
      <c r="G13" s="26" t="n">
        <v>0.9629</v>
      </c>
      <c r="H13" s="10" t="n">
        <v>0.9532</v>
      </c>
      <c r="I13" s="10" t="n">
        <v>0.9509</v>
      </c>
      <c r="J13" s="10" t="n">
        <v>0.9636</v>
      </c>
      <c r="K13" s="10" t="n">
        <v>0.9701</v>
      </c>
      <c r="L13" s="10" t="n">
        <v>0.9523</v>
      </c>
    </row>
    <row r="14" customFormat="false" ht="15.75" hidden="false" customHeight="false" outlineLevel="0" collapsed="false">
      <c r="A14" s="10" t="n">
        <v>41</v>
      </c>
      <c r="B14" s="10" t="n">
        <v>0.9716</v>
      </c>
      <c r="C14" s="10" t="n">
        <v>0.9602</v>
      </c>
      <c r="D14" s="10" t="n">
        <v>0.9421</v>
      </c>
      <c r="E14" s="10" t="n">
        <v>0.9451</v>
      </c>
      <c r="F14" s="10" t="n">
        <v>0.9504</v>
      </c>
      <c r="G14" s="26" t="n">
        <v>0.9556</v>
      </c>
      <c r="H14" s="10" t="n">
        <v>0.9468</v>
      </c>
      <c r="I14" s="10" t="n">
        <v>0.9445</v>
      </c>
      <c r="J14" s="10" t="n">
        <v>0.9564</v>
      </c>
      <c r="K14" s="10" t="n">
        <v>0.9621</v>
      </c>
      <c r="L14" s="10" t="n">
        <v>0.9449</v>
      </c>
    </row>
    <row r="15" customFormat="false" ht="15.75" hidden="false" customHeight="false" outlineLevel="0" collapsed="false">
      <c r="A15" s="10" t="n">
        <v>42</v>
      </c>
      <c r="B15" s="10" t="n">
        <v>0.9669</v>
      </c>
      <c r="C15" s="10" t="n">
        <v>0.9537</v>
      </c>
      <c r="D15" s="10" t="n">
        <v>0.936</v>
      </c>
      <c r="E15" s="10" t="n">
        <v>0.939</v>
      </c>
      <c r="F15" s="10" t="n">
        <v>0.9429</v>
      </c>
      <c r="G15" s="26" t="n">
        <v>0.9483</v>
      </c>
      <c r="H15" s="10" t="n">
        <v>0.9403</v>
      </c>
      <c r="I15" s="10" t="n">
        <v>0.9381</v>
      </c>
      <c r="J15" s="10" t="n">
        <v>0.9491</v>
      </c>
      <c r="K15" s="10" t="n">
        <v>0.954</v>
      </c>
      <c r="L15" s="10" t="n">
        <v>0.9375</v>
      </c>
    </row>
    <row r="16" customFormat="false" ht="15.75" hidden="false" customHeight="false" outlineLevel="0" collapsed="false">
      <c r="A16" s="10" t="n">
        <v>43</v>
      </c>
      <c r="B16" s="10" t="n">
        <v>0.9622</v>
      </c>
      <c r="C16" s="10" t="n">
        <v>0.9473</v>
      </c>
      <c r="D16" s="10" t="n">
        <v>0.9299</v>
      </c>
      <c r="E16" s="10" t="n">
        <v>0.9329</v>
      </c>
      <c r="F16" s="10" t="n">
        <v>0.9354</v>
      </c>
      <c r="G16" s="26" t="n">
        <v>0.9411</v>
      </c>
      <c r="H16" s="10" t="n">
        <v>0.9338</v>
      </c>
      <c r="I16" s="10" t="n">
        <v>0.9317</v>
      </c>
      <c r="J16" s="10" t="n">
        <v>0.9419</v>
      </c>
      <c r="K16" s="10" t="n">
        <v>0.946</v>
      </c>
      <c r="L16" s="10" t="n">
        <v>0.9301</v>
      </c>
    </row>
    <row r="17" customFormat="false" ht="15.75" hidden="false" customHeight="false" outlineLevel="0" collapsed="false">
      <c r="A17" s="10" t="n">
        <v>44</v>
      </c>
      <c r="B17" s="10" t="n">
        <v>0.9574</v>
      </c>
      <c r="C17" s="10" t="n">
        <v>0.9409</v>
      </c>
      <c r="D17" s="10" t="n">
        <v>0.9239</v>
      </c>
      <c r="E17" s="10" t="n">
        <v>0.9269</v>
      </c>
      <c r="F17" s="10" t="n">
        <v>0.9279</v>
      </c>
      <c r="G17" s="26" t="n">
        <v>0.9338</v>
      </c>
      <c r="H17" s="10" t="n">
        <v>0.9272</v>
      </c>
      <c r="I17" s="10" t="n">
        <v>0.9252</v>
      </c>
      <c r="J17" s="10" t="n">
        <v>0.9345</v>
      </c>
      <c r="K17" s="10" t="n">
        <v>0.938</v>
      </c>
      <c r="L17" s="10" t="n">
        <v>0.9228</v>
      </c>
    </row>
    <row r="18" customFormat="false" ht="15.75" hidden="false" customHeight="false" outlineLevel="0" collapsed="false">
      <c r="A18" s="10" t="n">
        <v>45</v>
      </c>
      <c r="B18" s="10" t="n">
        <v>0.9526</v>
      </c>
      <c r="C18" s="10" t="n">
        <v>0.9345</v>
      </c>
      <c r="D18" s="10" t="n">
        <v>0.9179</v>
      </c>
      <c r="E18" s="10" t="n">
        <v>0.9208</v>
      </c>
      <c r="F18" s="10" t="n">
        <v>0.9205</v>
      </c>
      <c r="G18" s="26" t="n">
        <v>0.9266</v>
      </c>
      <c r="H18" s="10" t="n">
        <v>0.9206</v>
      </c>
      <c r="I18" s="10" t="n">
        <v>0.9187</v>
      </c>
      <c r="J18" s="10" t="n">
        <v>0.9272</v>
      </c>
      <c r="K18" s="10" t="n">
        <v>0.9299</v>
      </c>
      <c r="L18" s="10" t="n">
        <v>0.9155</v>
      </c>
    </row>
    <row r="19" customFormat="false" ht="15.75" hidden="false" customHeight="false" outlineLevel="0" collapsed="false">
      <c r="A19" s="10" t="n">
        <v>46</v>
      </c>
      <c r="B19" s="10" t="n">
        <v>0.9478</v>
      </c>
      <c r="C19" s="10" t="n">
        <v>0.9281</v>
      </c>
      <c r="D19" s="10" t="n">
        <v>0.912</v>
      </c>
      <c r="E19" s="10" t="n">
        <v>0.9148</v>
      </c>
      <c r="F19" s="10" t="n">
        <v>0.9132</v>
      </c>
      <c r="G19" s="26" t="n">
        <v>0.9194</v>
      </c>
      <c r="H19" s="10" t="n">
        <v>0.914</v>
      </c>
      <c r="I19" s="10" t="n">
        <v>0.9121</v>
      </c>
      <c r="J19" s="10" t="n">
        <v>0.9199</v>
      </c>
      <c r="K19" s="10" t="n">
        <v>0.9219</v>
      </c>
      <c r="L19" s="10" t="n">
        <v>0.9082</v>
      </c>
    </row>
    <row r="20" customFormat="false" ht="15.75" hidden="false" customHeight="false" outlineLevel="0" collapsed="false">
      <c r="A20" s="10" t="n">
        <v>47</v>
      </c>
      <c r="B20" s="10" t="n">
        <v>0.9429</v>
      </c>
      <c r="C20" s="10" t="n">
        <v>0.9218</v>
      </c>
      <c r="D20" s="10" t="n">
        <v>0.906</v>
      </c>
      <c r="E20" s="10" t="n">
        <v>0.9088</v>
      </c>
      <c r="F20" s="10" t="n">
        <v>0.9059</v>
      </c>
      <c r="G20" s="26" t="n">
        <v>0.9122</v>
      </c>
      <c r="H20" s="10" t="n">
        <v>0.9073</v>
      </c>
      <c r="I20" s="10" t="n">
        <v>0.9055</v>
      </c>
      <c r="J20" s="10" t="n">
        <v>0.9125</v>
      </c>
      <c r="K20" s="10" t="n">
        <v>0.9139</v>
      </c>
      <c r="L20" s="10" t="n">
        <v>0.9009</v>
      </c>
    </row>
    <row r="21" customFormat="false" ht="15.75" hidden="false" customHeight="false" outlineLevel="0" collapsed="false">
      <c r="A21" s="10" t="n">
        <v>48</v>
      </c>
      <c r="B21" s="10" t="n">
        <v>0.938</v>
      </c>
      <c r="C21" s="10" t="n">
        <v>0.9155</v>
      </c>
      <c r="D21" s="10" t="n">
        <v>0.9001</v>
      </c>
      <c r="E21" s="10" t="n">
        <v>0.9028</v>
      </c>
      <c r="F21" s="10" t="n">
        <v>0.8986</v>
      </c>
      <c r="G21" s="26" t="n">
        <v>0.9051</v>
      </c>
      <c r="H21" s="10" t="n">
        <v>0.9006</v>
      </c>
      <c r="I21" s="10" t="n">
        <v>0.8988</v>
      </c>
      <c r="J21" s="10" t="n">
        <v>0.9051</v>
      </c>
      <c r="K21" s="10" t="n">
        <v>0.9059</v>
      </c>
      <c r="L21" s="10" t="n">
        <v>0.8937</v>
      </c>
    </row>
    <row r="22" customFormat="false" ht="15.75" hidden="false" customHeight="false" outlineLevel="0" collapsed="false">
      <c r="A22" s="10" t="n">
        <v>49</v>
      </c>
      <c r="B22" s="10" t="n">
        <v>0.9331</v>
      </c>
      <c r="C22" s="10" t="n">
        <v>0.9093</v>
      </c>
      <c r="D22" s="10" t="n">
        <v>0.8942</v>
      </c>
      <c r="E22" s="10" t="n">
        <v>0.8969</v>
      </c>
      <c r="F22" s="10" t="n">
        <v>0.8914</v>
      </c>
      <c r="G22" s="26" t="n">
        <v>0.8979</v>
      </c>
      <c r="H22" s="10" t="n">
        <v>0.8939</v>
      </c>
      <c r="I22" s="10" t="n">
        <v>0.892</v>
      </c>
      <c r="J22" s="10" t="n">
        <v>0.8976</v>
      </c>
      <c r="K22" s="10" t="n">
        <v>0.898</v>
      </c>
      <c r="L22" s="10" t="n">
        <v>0.8865</v>
      </c>
    </row>
    <row r="23" customFormat="false" ht="15.75" hidden="false" customHeight="false" outlineLevel="0" collapsed="false">
      <c r="A23" s="10" t="n">
        <v>50</v>
      </c>
      <c r="B23" s="10" t="n">
        <v>0.9281</v>
      </c>
      <c r="C23" s="10" t="n">
        <v>0.9031</v>
      </c>
      <c r="D23" s="10" t="n">
        <v>0.8883</v>
      </c>
      <c r="E23" s="10" t="n">
        <v>0.8909</v>
      </c>
      <c r="F23" s="10" t="n">
        <v>0.8842</v>
      </c>
      <c r="G23" s="26" t="n">
        <v>0.8908</v>
      </c>
      <c r="H23" s="10" t="n">
        <v>0.8871</v>
      </c>
      <c r="I23" s="10" t="n">
        <v>0.8852</v>
      </c>
      <c r="J23" s="10" t="n">
        <v>0.8901</v>
      </c>
      <c r="K23" s="10" t="n">
        <v>0.89</v>
      </c>
      <c r="L23" s="10" t="n">
        <v>0.8793</v>
      </c>
    </row>
    <row r="24" customFormat="false" ht="15.75" hidden="false" customHeight="false" outlineLevel="0" collapsed="false">
      <c r="A24" s="10" t="n">
        <v>51</v>
      </c>
      <c r="B24" s="10" t="n">
        <v>0.9232</v>
      </c>
      <c r="C24" s="10" t="n">
        <v>0.8969</v>
      </c>
      <c r="D24" s="10" t="n">
        <v>0.8825</v>
      </c>
      <c r="E24" s="10" t="n">
        <v>0.885</v>
      </c>
      <c r="F24" s="10" t="n">
        <v>0.8771</v>
      </c>
      <c r="G24" s="26" t="n">
        <v>0.8838</v>
      </c>
      <c r="H24" s="10" t="n">
        <v>0.8803</v>
      </c>
      <c r="I24" s="10" t="n">
        <v>0.8784</v>
      </c>
      <c r="J24" s="10" t="n">
        <v>0.8827</v>
      </c>
      <c r="K24" s="10" t="n">
        <v>0.882</v>
      </c>
      <c r="L24" s="10" t="n">
        <v>0.8722</v>
      </c>
    </row>
    <row r="25" customFormat="false" ht="15.75" hidden="false" customHeight="false" outlineLevel="0" collapsed="false">
      <c r="A25" s="10" t="n">
        <v>52</v>
      </c>
      <c r="B25" s="10" t="n">
        <v>0.9181</v>
      </c>
      <c r="C25" s="10" t="n">
        <v>0.8908</v>
      </c>
      <c r="D25" s="10" t="n">
        <v>0.8767</v>
      </c>
      <c r="E25" s="10" t="n">
        <v>0.8791</v>
      </c>
      <c r="F25" s="10" t="n">
        <v>0.87</v>
      </c>
      <c r="G25" s="26" t="n">
        <v>0.8767</v>
      </c>
      <c r="H25" s="10" t="n">
        <v>0.8734</v>
      </c>
      <c r="I25" s="10" t="n">
        <v>0.8715</v>
      </c>
      <c r="J25" s="10" t="n">
        <v>0.8751</v>
      </c>
      <c r="K25" s="10" t="n">
        <v>0.874</v>
      </c>
      <c r="L25" s="10" t="n">
        <v>0.865</v>
      </c>
    </row>
    <row r="26" customFormat="false" ht="15.75" hidden="false" customHeight="false" outlineLevel="0" collapsed="false">
      <c r="A26" s="10" t="n">
        <v>53</v>
      </c>
      <c r="B26" s="10" t="n">
        <v>0.9131</v>
      </c>
      <c r="C26" s="10" t="n">
        <v>0.8847</v>
      </c>
      <c r="D26" s="10" t="n">
        <v>0.8709</v>
      </c>
      <c r="E26" s="10" t="n">
        <v>0.8733</v>
      </c>
      <c r="F26" s="10" t="n">
        <v>0.8629</v>
      </c>
      <c r="G26" s="26" t="n">
        <v>0.8696</v>
      </c>
      <c r="H26" s="10" t="n">
        <v>0.8666</v>
      </c>
      <c r="I26" s="10" t="n">
        <v>0.8645</v>
      </c>
      <c r="J26" s="10" t="n">
        <v>0.8676</v>
      </c>
      <c r="K26" s="10" t="n">
        <v>0.8661</v>
      </c>
      <c r="L26" s="10" t="n">
        <v>0.8579</v>
      </c>
    </row>
    <row r="27" customFormat="false" ht="15.75" hidden="false" customHeight="false" outlineLevel="0" collapsed="false">
      <c r="A27" s="10" t="n">
        <v>54</v>
      </c>
      <c r="B27" s="10" t="n">
        <v>0.908</v>
      </c>
      <c r="C27" s="10" t="n">
        <v>0.8786</v>
      </c>
      <c r="D27" s="10" t="n">
        <v>0.8652</v>
      </c>
      <c r="E27" s="10" t="n">
        <v>0.8674</v>
      </c>
      <c r="F27" s="10" t="n">
        <v>0.8559</v>
      </c>
      <c r="G27" s="26" t="n">
        <v>0.8626</v>
      </c>
      <c r="H27" s="10" t="n">
        <v>0.8596</v>
      </c>
      <c r="I27" s="10" t="n">
        <v>0.8576</v>
      </c>
      <c r="J27" s="10" t="n">
        <v>0.86</v>
      </c>
      <c r="K27" s="10" t="n">
        <v>0.8582</v>
      </c>
      <c r="L27" s="10" t="n">
        <v>0.8509</v>
      </c>
    </row>
    <row r="28" customFormat="false" ht="15.75" hidden="false" customHeight="false" outlineLevel="0" collapsed="false">
      <c r="A28" s="10" t="n">
        <v>55</v>
      </c>
      <c r="B28" s="10" t="n">
        <v>0.9029</v>
      </c>
      <c r="C28" s="10" t="n">
        <v>0.8726</v>
      </c>
      <c r="D28" s="10" t="n">
        <v>0.8594</v>
      </c>
      <c r="E28" s="10" t="n">
        <v>0.8616</v>
      </c>
      <c r="F28" s="10" t="n">
        <v>0.8489</v>
      </c>
      <c r="G28" s="26" t="n">
        <v>0.8556</v>
      </c>
      <c r="H28" s="10" t="n">
        <v>0.8527</v>
      </c>
      <c r="I28" s="10" t="n">
        <v>0.8505</v>
      </c>
      <c r="J28" s="10" t="n">
        <v>0.8524</v>
      </c>
      <c r="K28" s="10" t="n">
        <v>0.8502</v>
      </c>
      <c r="L28" s="10" t="n">
        <v>0.8438</v>
      </c>
    </row>
    <row r="29" customFormat="false" ht="15.75" hidden="false" customHeight="false" outlineLevel="0" collapsed="false">
      <c r="A29" s="10" t="n">
        <v>56</v>
      </c>
      <c r="B29" s="10" t="n">
        <v>0.8978</v>
      </c>
      <c r="C29" s="10" t="n">
        <v>0.8666</v>
      </c>
      <c r="D29" s="10" t="n">
        <v>0.8537</v>
      </c>
      <c r="E29" s="10" t="n">
        <v>0.8558</v>
      </c>
      <c r="F29" s="10" t="n">
        <v>0.842</v>
      </c>
      <c r="G29" s="26" t="n">
        <v>0.8486</v>
      </c>
      <c r="H29" s="10" t="n">
        <v>0.8457</v>
      </c>
      <c r="I29" s="10" t="n">
        <v>0.8434</v>
      </c>
      <c r="J29" s="10" t="n">
        <v>0.8448</v>
      </c>
      <c r="K29" s="10" t="n">
        <v>0.8423</v>
      </c>
      <c r="L29" s="10" t="n">
        <v>0.8368</v>
      </c>
    </row>
    <row r="30" customFormat="false" ht="15.75" hidden="false" customHeight="false" outlineLevel="0" collapsed="false">
      <c r="A30" s="10" t="n">
        <v>57</v>
      </c>
      <c r="B30" s="10" t="n">
        <v>0.8926</v>
      </c>
      <c r="C30" s="10" t="n">
        <v>0.8606</v>
      </c>
      <c r="D30" s="10" t="n">
        <v>0.848</v>
      </c>
      <c r="E30" s="10" t="n">
        <v>0.8501</v>
      </c>
      <c r="F30" s="10" t="n">
        <v>0.8351</v>
      </c>
      <c r="G30" s="26" t="n">
        <v>0.8416</v>
      </c>
      <c r="H30" s="10" t="n">
        <v>0.8387</v>
      </c>
      <c r="I30" s="10" t="n">
        <v>0.8363</v>
      </c>
      <c r="J30" s="10" t="n">
        <v>0.8372</v>
      </c>
      <c r="K30" s="10" t="n">
        <v>0.8344</v>
      </c>
      <c r="L30" s="10" t="n">
        <v>0.8298</v>
      </c>
    </row>
    <row r="31" customFormat="false" ht="15.75" hidden="false" customHeight="false" outlineLevel="0" collapsed="false">
      <c r="A31" s="10" t="n">
        <v>58</v>
      </c>
      <c r="B31" s="10" t="n">
        <v>0.8874</v>
      </c>
      <c r="C31" s="10" t="n">
        <v>0.8546</v>
      </c>
      <c r="D31" s="10" t="n">
        <v>0.8424</v>
      </c>
      <c r="E31" s="10" t="n">
        <v>0.8443</v>
      </c>
      <c r="F31" s="10" t="n">
        <v>0.8283</v>
      </c>
      <c r="G31" s="26" t="n">
        <v>0.8347</v>
      </c>
      <c r="H31" s="10" t="n">
        <v>0.8316</v>
      </c>
      <c r="I31" s="10" t="n">
        <v>0.8291</v>
      </c>
      <c r="J31" s="10" t="n">
        <v>0.8295</v>
      </c>
      <c r="K31" s="10" t="n">
        <v>0.8265</v>
      </c>
      <c r="L31" s="10" t="n">
        <v>0.8228</v>
      </c>
    </row>
    <row r="32" customFormat="false" ht="15.75" hidden="false" customHeight="false" outlineLevel="0" collapsed="false">
      <c r="A32" s="10" t="n">
        <v>59</v>
      </c>
      <c r="B32" s="10" t="n">
        <v>0.8822</v>
      </c>
      <c r="C32" s="10" t="n">
        <v>0.8487</v>
      </c>
      <c r="D32" s="10" t="n">
        <v>0.8368</v>
      </c>
      <c r="E32" s="10" t="n">
        <v>0.8386</v>
      </c>
      <c r="F32" s="10" t="n">
        <v>0.8214</v>
      </c>
      <c r="G32" s="26" t="n">
        <v>0.8277</v>
      </c>
      <c r="H32" s="10" t="n">
        <v>0.8246</v>
      </c>
      <c r="I32" s="10" t="n">
        <v>0.8219</v>
      </c>
      <c r="J32" s="10" t="n">
        <v>0.8218</v>
      </c>
      <c r="K32" s="10" t="n">
        <v>0.8185</v>
      </c>
      <c r="L32" s="10" t="n">
        <v>0.8158</v>
      </c>
    </row>
    <row r="33" customFormat="false" ht="15.75" hidden="false" customHeight="false" outlineLevel="0" collapsed="false">
      <c r="A33" s="10" t="n">
        <v>60</v>
      </c>
      <c r="B33" s="10" t="n">
        <v>0.8769</v>
      </c>
      <c r="C33" s="10" t="n">
        <v>0.8429</v>
      </c>
      <c r="D33" s="10" t="n">
        <v>0.8312</v>
      </c>
      <c r="E33" s="10" t="n">
        <v>0.8329</v>
      </c>
      <c r="F33" s="10" t="n">
        <v>0.8147</v>
      </c>
      <c r="G33" s="26" t="n">
        <v>0.8208</v>
      </c>
      <c r="H33" s="10" t="n">
        <v>0.8174</v>
      </c>
      <c r="I33" s="10" t="n">
        <v>0.8146</v>
      </c>
      <c r="J33" s="10" t="n">
        <v>0.8141</v>
      </c>
      <c r="K33" s="10" t="n">
        <v>0.8106</v>
      </c>
      <c r="L33" s="10" t="n">
        <v>0.8089</v>
      </c>
    </row>
    <row r="34" customFormat="false" ht="15.75" hidden="false" customHeight="false" outlineLevel="0" collapsed="false">
      <c r="A34" s="10" t="n">
        <v>61</v>
      </c>
      <c r="B34" s="10" t="n">
        <v>0.8716</v>
      </c>
      <c r="C34" s="10" t="n">
        <v>0.837</v>
      </c>
      <c r="D34" s="10" t="n">
        <v>0.8256</v>
      </c>
      <c r="E34" s="10" t="n">
        <v>0.8272</v>
      </c>
      <c r="F34" s="10" t="n">
        <v>0.8079</v>
      </c>
      <c r="G34" s="26" t="n">
        <v>0.8139</v>
      </c>
      <c r="H34" s="10" t="n">
        <v>0.8103</v>
      </c>
      <c r="I34" s="10" t="n">
        <v>0.8073</v>
      </c>
      <c r="J34" s="10" t="n">
        <v>0.8064</v>
      </c>
      <c r="K34" s="10" t="n">
        <v>0.8028</v>
      </c>
      <c r="L34" s="10" t="n">
        <v>0.8019</v>
      </c>
    </row>
    <row r="35" customFormat="false" ht="15.75" hidden="false" customHeight="false" outlineLevel="0" collapsed="false">
      <c r="A35" s="10" t="n">
        <v>62</v>
      </c>
      <c r="B35" s="10" t="n">
        <v>0.8663</v>
      </c>
      <c r="C35" s="10" t="n">
        <v>0.8312</v>
      </c>
      <c r="D35" s="10" t="n">
        <v>0.82</v>
      </c>
      <c r="E35" s="10" t="n">
        <v>0.8215</v>
      </c>
      <c r="F35" s="10" t="n">
        <v>0.8012</v>
      </c>
      <c r="G35" s="26" t="n">
        <v>0.807</v>
      </c>
      <c r="H35" s="10" t="n">
        <v>0.8031</v>
      </c>
      <c r="I35" s="10" t="n">
        <v>0.7999</v>
      </c>
      <c r="J35" s="10" t="n">
        <v>0.7986</v>
      </c>
      <c r="K35" s="10" t="n">
        <v>0.7949</v>
      </c>
      <c r="L35" s="10" t="n">
        <v>0.795</v>
      </c>
    </row>
    <row r="36" customFormat="false" ht="15.75" hidden="false" customHeight="false" outlineLevel="0" collapsed="false">
      <c r="A36" s="10" t="n">
        <v>63</v>
      </c>
      <c r="B36" s="10" t="n">
        <v>0.861</v>
      </c>
      <c r="C36" s="10" t="n">
        <v>0.8254</v>
      </c>
      <c r="D36" s="10" t="n">
        <v>0.8145</v>
      </c>
      <c r="E36" s="10" t="n">
        <v>0.8159</v>
      </c>
      <c r="F36" s="10" t="n">
        <v>0.7946</v>
      </c>
      <c r="G36" s="26" t="n">
        <v>0.8002</v>
      </c>
      <c r="H36" s="10" t="n">
        <v>0.7959</v>
      </c>
      <c r="I36" s="10" t="n">
        <v>0.7925</v>
      </c>
      <c r="J36" s="10" t="n">
        <v>0.7908</v>
      </c>
      <c r="K36" s="10" t="n">
        <v>0.787</v>
      </c>
      <c r="L36" s="10" t="n">
        <v>0.7882</v>
      </c>
    </row>
    <row r="37" customFormat="false" ht="15.75" hidden="false" customHeight="false" outlineLevel="0" collapsed="false">
      <c r="A37" s="10" t="n">
        <v>64</v>
      </c>
      <c r="B37" s="10" t="n">
        <v>0.8556</v>
      </c>
      <c r="C37" s="10" t="n">
        <v>0.8197</v>
      </c>
      <c r="D37" s="10" t="n">
        <v>0.809</v>
      </c>
      <c r="E37" s="10" t="n">
        <v>0.8103</v>
      </c>
      <c r="F37" s="10" t="n">
        <v>0.788</v>
      </c>
      <c r="G37" s="26" t="n">
        <v>0.7934</v>
      </c>
      <c r="H37" s="10" t="n">
        <v>0.7887</v>
      </c>
      <c r="I37" s="10" t="n">
        <v>0.7851</v>
      </c>
      <c r="J37" s="10" t="n">
        <v>0.783</v>
      </c>
      <c r="K37" s="10" t="n">
        <v>0.7791</v>
      </c>
      <c r="L37" s="10" t="n">
        <v>0.7813</v>
      </c>
    </row>
    <row r="38" customFormat="false" ht="15.75" hidden="false" customHeight="false" outlineLevel="0" collapsed="false">
      <c r="A38" s="10" t="n">
        <v>65</v>
      </c>
      <c r="B38" s="10" t="n">
        <v>0.8502</v>
      </c>
      <c r="C38" s="10" t="n">
        <v>0.8139</v>
      </c>
      <c r="D38" s="10" t="n">
        <v>0.8035</v>
      </c>
      <c r="E38" s="10" t="n">
        <v>0.8047</v>
      </c>
      <c r="F38" s="10" t="n">
        <v>0.7814</v>
      </c>
      <c r="G38" s="26" t="n">
        <v>0.7865</v>
      </c>
      <c r="H38" s="10" t="n">
        <v>0.7814</v>
      </c>
      <c r="I38" s="10" t="n">
        <v>0.7776</v>
      </c>
      <c r="J38" s="10" t="n">
        <v>0.7752</v>
      </c>
      <c r="K38" s="10" t="n">
        <v>0.7713</v>
      </c>
      <c r="L38" s="10" t="n">
        <v>0.7745</v>
      </c>
    </row>
    <row r="39" customFormat="false" ht="15.75" hidden="false" customHeight="false" outlineLevel="0" collapsed="false">
      <c r="A39" s="10" t="n">
        <v>66</v>
      </c>
      <c r="B39" s="10" t="n">
        <v>0.8448</v>
      </c>
      <c r="C39" s="10" t="n">
        <v>0.8083</v>
      </c>
      <c r="D39" s="10" t="n">
        <v>0.798</v>
      </c>
      <c r="E39" s="10" t="n">
        <v>0.7991</v>
      </c>
      <c r="F39" s="10" t="n">
        <v>0.7748</v>
      </c>
      <c r="G39" s="26" t="n">
        <v>0.7797</v>
      </c>
      <c r="H39" s="10" t="n">
        <v>0.7741</v>
      </c>
      <c r="I39" s="10" t="n">
        <v>0.77</v>
      </c>
      <c r="J39" s="10" t="n">
        <v>0.7674</v>
      </c>
      <c r="K39" s="10" t="n">
        <v>0.7634</v>
      </c>
      <c r="L39" s="10" t="n">
        <v>0.7677</v>
      </c>
    </row>
    <row r="40" customFormat="false" ht="15.75" hidden="false" customHeight="false" outlineLevel="0" collapsed="false">
      <c r="A40" s="10" t="n">
        <v>67</v>
      </c>
      <c r="B40" s="10" t="n">
        <v>0.8393</v>
      </c>
      <c r="C40" s="10" t="n">
        <v>0.8026</v>
      </c>
      <c r="D40" s="10" t="n">
        <v>0.7926</v>
      </c>
      <c r="E40" s="10" t="n">
        <v>0.7935</v>
      </c>
      <c r="F40" s="10" t="n">
        <v>0.7683</v>
      </c>
      <c r="G40" s="26" t="n">
        <v>0.7729</v>
      </c>
      <c r="H40" s="10" t="n">
        <v>0.7668</v>
      </c>
      <c r="I40" s="10" t="n">
        <v>0.7625</v>
      </c>
      <c r="J40" s="10" t="n">
        <v>0.7595</v>
      </c>
      <c r="K40" s="10" t="n">
        <v>0.7556</v>
      </c>
      <c r="L40" s="10" t="n">
        <v>0.7609</v>
      </c>
    </row>
    <row r="41" customFormat="false" ht="15.75" hidden="false" customHeight="false" outlineLevel="0" collapsed="false">
      <c r="A41" s="10" t="n">
        <v>68</v>
      </c>
      <c r="B41" s="10" t="n">
        <v>0.8338</v>
      </c>
      <c r="C41" s="10" t="n">
        <v>0.797</v>
      </c>
      <c r="D41" s="10" t="n">
        <v>0.7872</v>
      </c>
      <c r="E41" s="10" t="n">
        <v>0.788</v>
      </c>
      <c r="F41" s="10" t="n">
        <v>0.7619</v>
      </c>
      <c r="G41" s="26" t="n">
        <v>0.7662</v>
      </c>
      <c r="H41" s="10" t="n">
        <v>0.7594</v>
      </c>
      <c r="I41" s="10" t="n">
        <v>0.7548</v>
      </c>
      <c r="J41" s="10" t="n">
        <v>0.7516</v>
      </c>
      <c r="K41" s="10" t="n">
        <v>0.7477</v>
      </c>
      <c r="L41" s="10" t="n">
        <v>0.7541</v>
      </c>
    </row>
    <row r="42" customFormat="false" ht="15.75" hidden="false" customHeight="false" outlineLevel="0" collapsed="false">
      <c r="A42" s="10" t="n">
        <v>69</v>
      </c>
      <c r="B42" s="10" t="n">
        <v>0.8283</v>
      </c>
      <c r="C42" s="10" t="n">
        <v>0.7914</v>
      </c>
      <c r="D42" s="10" t="n">
        <v>0.7818</v>
      </c>
      <c r="E42" s="10" t="n">
        <v>0.7825</v>
      </c>
      <c r="F42" s="10" t="n">
        <v>0.7554</v>
      </c>
      <c r="G42" s="26" t="n">
        <v>0.7594</v>
      </c>
      <c r="H42" s="10" t="n">
        <v>0.752</v>
      </c>
      <c r="I42" s="10" t="n">
        <v>0.7472</v>
      </c>
      <c r="J42" s="10" t="n">
        <v>0.7437</v>
      </c>
      <c r="K42" s="10" t="n">
        <v>0.7399</v>
      </c>
      <c r="L42" s="10" t="n">
        <v>0.7474</v>
      </c>
    </row>
    <row r="43" customFormat="false" ht="15.75" hidden="false" customHeight="false" outlineLevel="0" collapsed="false">
      <c r="A43" s="10" t="n">
        <v>70</v>
      </c>
      <c r="B43" s="10" t="n">
        <v>0.8228</v>
      </c>
      <c r="C43" s="10" t="n">
        <v>0.7858</v>
      </c>
      <c r="D43" s="10" t="n">
        <v>0.7764</v>
      </c>
      <c r="E43" s="10" t="n">
        <v>0.777</v>
      </c>
      <c r="F43" s="10" t="n">
        <v>0.749</v>
      </c>
      <c r="G43" s="26" t="n">
        <v>0.7527</v>
      </c>
      <c r="H43" s="10" t="n">
        <v>0.7446</v>
      </c>
      <c r="I43" s="10" t="n">
        <v>0.7395</v>
      </c>
      <c r="J43" s="10" t="n">
        <v>0.7357</v>
      </c>
      <c r="K43" s="10" t="n">
        <v>0.7321</v>
      </c>
      <c r="L43" s="10" t="n">
        <v>0.7407</v>
      </c>
    </row>
    <row r="44" customFormat="false" ht="15.75" hidden="false" customHeight="false" outlineLevel="0" collapsed="false">
      <c r="A44" s="10" t="n">
        <v>71</v>
      </c>
      <c r="B44" s="10" t="n">
        <v>0.8172</v>
      </c>
      <c r="C44" s="10" t="n">
        <v>0.7803</v>
      </c>
      <c r="D44" s="10" t="n">
        <v>0.7711</v>
      </c>
      <c r="E44" s="10" t="n">
        <v>0.7715</v>
      </c>
      <c r="F44" s="10" t="n">
        <v>0.7427</v>
      </c>
      <c r="G44" s="26" t="n">
        <v>0.7459</v>
      </c>
      <c r="H44" s="10" t="n">
        <v>0.7371</v>
      </c>
      <c r="I44" s="10" t="n">
        <v>0.7317</v>
      </c>
      <c r="J44" s="10" t="n">
        <v>0.7278</v>
      </c>
      <c r="K44" s="10" t="n">
        <v>0.7242</v>
      </c>
      <c r="L44" s="10" t="n">
        <v>0.734</v>
      </c>
    </row>
    <row r="45" customFormat="false" ht="15.75" hidden="false" customHeight="false" outlineLevel="0" collapsed="false">
      <c r="A45" s="10" t="n">
        <v>72</v>
      </c>
      <c r="B45" s="10" t="n">
        <v>0.8116</v>
      </c>
      <c r="C45" s="10" t="n">
        <v>0.7748</v>
      </c>
      <c r="D45" s="10" t="n">
        <v>0.7658</v>
      </c>
      <c r="E45" s="10" t="n">
        <v>0.7654</v>
      </c>
      <c r="F45" s="10" t="n">
        <v>0.7363</v>
      </c>
      <c r="G45" s="26" t="n">
        <v>0.7392</v>
      </c>
      <c r="H45" s="10" t="n">
        <v>0.7296</v>
      </c>
      <c r="I45" s="10" t="n">
        <v>0.7239</v>
      </c>
      <c r="J45" s="10" t="n">
        <v>0.7198</v>
      </c>
      <c r="K45" s="10" t="n">
        <v>0.7164</v>
      </c>
      <c r="L45" s="10" t="n">
        <v>0.7273</v>
      </c>
    </row>
    <row r="46" customFormat="false" ht="15.75" hidden="false" customHeight="false" outlineLevel="0" collapsed="false">
      <c r="A46" s="10" t="n">
        <v>73</v>
      </c>
      <c r="B46" s="10" t="n">
        <v>0.806</v>
      </c>
      <c r="C46" s="10" t="n">
        <v>0.7693</v>
      </c>
      <c r="D46" s="10" t="n">
        <v>0.7605</v>
      </c>
      <c r="E46" s="10" t="n">
        <v>0.7588</v>
      </c>
      <c r="F46" s="10" t="n">
        <v>0.73</v>
      </c>
      <c r="G46" s="26" t="n">
        <v>0.7325</v>
      </c>
      <c r="H46" s="10" t="n">
        <v>0.7221</v>
      </c>
      <c r="I46" s="10" t="n">
        <v>0.7161</v>
      </c>
      <c r="J46" s="10" t="n">
        <v>0.7118</v>
      </c>
      <c r="K46" s="10" t="n">
        <v>0.7086</v>
      </c>
      <c r="L46" s="10" t="n">
        <v>0.7206</v>
      </c>
    </row>
    <row r="47" customFormat="false" ht="15.75" hidden="false" customHeight="false" outlineLevel="0" collapsed="false">
      <c r="A47" s="10" t="n">
        <v>74</v>
      </c>
      <c r="B47" s="10" t="n">
        <v>0.8003</v>
      </c>
      <c r="C47" s="10" t="n">
        <v>0.7638</v>
      </c>
      <c r="D47" s="10" t="n">
        <v>0.7552</v>
      </c>
      <c r="E47" s="10" t="n">
        <v>0.7517</v>
      </c>
      <c r="F47" s="10" t="n">
        <v>0.7238</v>
      </c>
      <c r="G47" s="26" t="n">
        <v>0.7259</v>
      </c>
      <c r="H47" s="10" t="n">
        <v>0.7146</v>
      </c>
      <c r="I47" s="10" t="n">
        <v>0.7082</v>
      </c>
      <c r="J47" s="10" t="n">
        <v>0.7038</v>
      </c>
      <c r="K47" s="10" t="n">
        <v>0.7008</v>
      </c>
      <c r="L47" s="10" t="n">
        <v>0.714</v>
      </c>
    </row>
    <row r="48" customFormat="false" ht="15.75" hidden="false" customHeight="false" outlineLevel="0" collapsed="false">
      <c r="A48" s="10" t="n">
        <v>75</v>
      </c>
      <c r="B48" s="10" t="n">
        <v>0.7946</v>
      </c>
      <c r="C48" s="10" t="n">
        <v>0.7584</v>
      </c>
      <c r="D48" s="10" t="n">
        <v>0.75</v>
      </c>
      <c r="E48" s="10" t="n">
        <v>0.744</v>
      </c>
      <c r="F48" s="10" t="n">
        <v>0.7169</v>
      </c>
      <c r="G48" s="26" t="n">
        <v>0.7188</v>
      </c>
      <c r="H48" s="10" t="n">
        <v>0.707</v>
      </c>
      <c r="I48" s="10" t="n">
        <v>0.7003</v>
      </c>
      <c r="J48" s="10" t="n">
        <v>0.6957</v>
      </c>
      <c r="K48" s="10" t="n">
        <v>0.693</v>
      </c>
      <c r="L48" s="10" t="n">
        <v>0.7073</v>
      </c>
    </row>
    <row r="49" customFormat="false" ht="15.75" hidden="false" customHeight="false" outlineLevel="0" collapsed="false">
      <c r="A49" s="10" t="n">
        <v>76</v>
      </c>
      <c r="B49" s="10" t="n">
        <v>0.7889</v>
      </c>
      <c r="C49" s="10" t="n">
        <v>0.753</v>
      </c>
      <c r="D49" s="10" t="n">
        <v>0.7447</v>
      </c>
      <c r="E49" s="10" t="n">
        <v>0.7357</v>
      </c>
      <c r="F49" s="10" t="n">
        <v>0.7095</v>
      </c>
      <c r="G49" s="26" t="n">
        <v>0.7112</v>
      </c>
      <c r="H49" s="10" t="n">
        <v>0.6994</v>
      </c>
      <c r="I49" s="10" t="n">
        <v>0.6923</v>
      </c>
      <c r="J49" s="10" t="n">
        <v>0.6877</v>
      </c>
      <c r="K49" s="10" t="n">
        <v>0.6852</v>
      </c>
      <c r="L49" s="10" t="n">
        <v>0.7007</v>
      </c>
    </row>
    <row r="50" customFormat="false" ht="15.75" hidden="false" customHeight="false" outlineLevel="0" collapsed="false">
      <c r="A50" s="10" t="n">
        <v>77</v>
      </c>
      <c r="B50" s="10" t="n">
        <v>0.7832</v>
      </c>
      <c r="C50" s="10" t="n">
        <v>0.7477</v>
      </c>
      <c r="D50" s="10" t="n">
        <v>0.7388</v>
      </c>
      <c r="E50" s="10" t="n">
        <v>0.7269</v>
      </c>
      <c r="F50" s="10" t="n">
        <v>0.7014</v>
      </c>
      <c r="G50" s="26" t="n">
        <v>0.7032</v>
      </c>
      <c r="H50" s="10" t="n">
        <v>0.6918</v>
      </c>
      <c r="I50" s="10" t="n">
        <v>0.6843</v>
      </c>
      <c r="J50" s="10" t="n">
        <v>0.6796</v>
      </c>
      <c r="K50" s="10" t="n">
        <v>0.6775</v>
      </c>
      <c r="L50" s="10" t="n">
        <v>0.6942</v>
      </c>
    </row>
    <row r="51" customFormat="false" ht="15.75" hidden="false" customHeight="false" outlineLevel="0" collapsed="false">
      <c r="A51" s="10" t="n">
        <v>78</v>
      </c>
      <c r="B51" s="10" t="n">
        <v>0.7774</v>
      </c>
      <c r="C51" s="10" t="n">
        <v>0.7423</v>
      </c>
      <c r="D51" s="10" t="n">
        <v>0.7322</v>
      </c>
      <c r="E51" s="10" t="n">
        <v>0.7175</v>
      </c>
      <c r="F51" s="10" t="n">
        <v>0.6928</v>
      </c>
      <c r="G51" s="26" t="n">
        <v>0.6946</v>
      </c>
      <c r="H51" s="10" t="n">
        <v>0.6835</v>
      </c>
      <c r="I51" s="10" t="n">
        <v>0.6763</v>
      </c>
      <c r="J51" s="10" t="n">
        <v>0.6715</v>
      </c>
      <c r="K51" s="10" t="n">
        <v>0.6697</v>
      </c>
      <c r="L51" s="10" t="n">
        <v>0.6868</v>
      </c>
    </row>
    <row r="52" customFormat="false" ht="15.75" hidden="false" customHeight="false" outlineLevel="0" collapsed="false">
      <c r="A52" s="10" t="n">
        <v>79</v>
      </c>
      <c r="B52" s="10" t="n">
        <v>0.7716</v>
      </c>
      <c r="C52" s="10" t="n">
        <v>0.737</v>
      </c>
      <c r="D52" s="10" t="n">
        <v>0.7249</v>
      </c>
      <c r="E52" s="10" t="n">
        <v>0.7075</v>
      </c>
      <c r="F52" s="10" t="n">
        <v>0.6836</v>
      </c>
      <c r="G52" s="26" t="n">
        <v>0.6854</v>
      </c>
      <c r="H52" s="10" t="n">
        <v>0.6746</v>
      </c>
      <c r="I52" s="10" t="n">
        <v>0.6682</v>
      </c>
      <c r="J52" s="10" t="n">
        <v>0.6634</v>
      </c>
      <c r="K52" s="10" t="n">
        <v>0.6619</v>
      </c>
      <c r="L52" s="10" t="n">
        <v>0.6787</v>
      </c>
    </row>
    <row r="53" customFormat="false" ht="15.75" hidden="false" customHeight="false" outlineLevel="0" collapsed="false">
      <c r="A53" s="10" t="n">
        <v>80</v>
      </c>
      <c r="B53" s="10" t="n">
        <v>0.7658</v>
      </c>
      <c r="C53" s="10" t="n">
        <v>0.7317</v>
      </c>
      <c r="D53" s="10" t="n">
        <v>0.717</v>
      </c>
      <c r="E53" s="10" t="n">
        <v>0.697</v>
      </c>
      <c r="F53" s="10" t="n">
        <v>0.6737</v>
      </c>
      <c r="G53" s="26" t="n">
        <v>0.6756</v>
      </c>
      <c r="H53" s="10" t="n">
        <v>0.6651</v>
      </c>
      <c r="I53" s="10" t="n">
        <v>0.6601</v>
      </c>
      <c r="J53" s="10" t="n">
        <v>0.6552</v>
      </c>
      <c r="K53" s="10" t="n">
        <v>0.6541</v>
      </c>
      <c r="L53" s="10" t="n">
        <v>0.6698</v>
      </c>
    </row>
    <row r="54" customFormat="false" ht="15.75" hidden="false" customHeight="false" outlineLevel="0" collapsed="false">
      <c r="A54" s="10" t="n">
        <v>81</v>
      </c>
      <c r="B54" s="10" t="n">
        <v>0.7593</v>
      </c>
      <c r="C54" s="10" t="n">
        <v>0.7257</v>
      </c>
      <c r="D54" s="10" t="n">
        <v>0.7083</v>
      </c>
      <c r="E54" s="10" t="n">
        <v>0.6859</v>
      </c>
      <c r="F54" s="10" t="n">
        <v>0.6633</v>
      </c>
      <c r="G54" s="26" t="n">
        <v>0.6652</v>
      </c>
      <c r="H54" s="10" t="n">
        <v>0.6549</v>
      </c>
      <c r="I54" s="10" t="n">
        <v>0.6513</v>
      </c>
      <c r="J54" s="10" t="n">
        <v>0.6464</v>
      </c>
      <c r="K54" s="10" t="n">
        <v>0.6456</v>
      </c>
      <c r="L54" s="10" t="n">
        <v>0.6601</v>
      </c>
    </row>
    <row r="55" customFormat="false" ht="15.75" hidden="false" customHeight="false" outlineLevel="0" collapsed="false">
      <c r="A55" s="10" t="n">
        <v>82</v>
      </c>
      <c r="B55" s="10" t="n">
        <v>0.7521</v>
      </c>
      <c r="C55" s="10" t="n">
        <v>0.719</v>
      </c>
      <c r="D55" s="10" t="n">
        <v>0.699</v>
      </c>
      <c r="E55" s="10" t="n">
        <v>0.6743</v>
      </c>
      <c r="F55" s="10" t="n">
        <v>0.6523</v>
      </c>
      <c r="G55" s="26" t="n">
        <v>0.6541</v>
      </c>
      <c r="H55" s="10" t="n">
        <v>0.644</v>
      </c>
      <c r="I55" s="10" t="n">
        <v>0.6417</v>
      </c>
      <c r="J55" s="10" t="n">
        <v>0.6367</v>
      </c>
      <c r="K55" s="10" t="n">
        <v>0.6362</v>
      </c>
      <c r="L55" s="10" t="n">
        <v>0.6496</v>
      </c>
    </row>
    <row r="56" customFormat="false" ht="15.75" hidden="false" customHeight="false" outlineLevel="0" collapsed="false">
      <c r="A56" s="10" t="n">
        <v>83</v>
      </c>
      <c r="B56" s="10" t="n">
        <v>0.7442</v>
      </c>
      <c r="C56" s="10" t="n">
        <v>0.7116</v>
      </c>
      <c r="D56" s="10" t="n">
        <v>0.689</v>
      </c>
      <c r="E56" s="10" t="n">
        <v>0.662</v>
      </c>
      <c r="F56" s="10" t="n">
        <v>0.6406</v>
      </c>
      <c r="G56" s="26" t="n">
        <v>0.6425</v>
      </c>
      <c r="H56" s="10" t="n">
        <v>0.6325</v>
      </c>
      <c r="I56" s="10" t="n">
        <v>0.6314</v>
      </c>
      <c r="J56" s="10" t="n">
        <v>0.6263</v>
      </c>
      <c r="K56" s="10" t="n">
        <v>0.6261</v>
      </c>
      <c r="L56" s="10" t="n">
        <v>0.6383</v>
      </c>
    </row>
    <row r="57" customFormat="false" ht="15.75" hidden="false" customHeight="false" outlineLevel="0" collapsed="false">
      <c r="A57" s="10" t="n">
        <v>84</v>
      </c>
      <c r="B57" s="10" t="n">
        <v>0.7357</v>
      </c>
      <c r="C57" s="10" t="n">
        <v>0.7035</v>
      </c>
      <c r="D57" s="10" t="n">
        <v>0.6783</v>
      </c>
      <c r="E57" s="10" t="n">
        <v>0.6493</v>
      </c>
      <c r="F57" s="10" t="n">
        <v>0.6284</v>
      </c>
      <c r="G57" s="26" t="n">
        <v>0.6302</v>
      </c>
      <c r="H57" s="10" t="n">
        <v>0.6204</v>
      </c>
      <c r="I57" s="10" t="n">
        <v>0.6204</v>
      </c>
      <c r="J57" s="10" t="n">
        <v>0.6151</v>
      </c>
      <c r="K57" s="10" t="n">
        <v>0.6151</v>
      </c>
      <c r="L57" s="10" t="n">
        <v>0.6263</v>
      </c>
    </row>
    <row r="58" customFormat="false" ht="15.75" hidden="false" customHeight="false" outlineLevel="0" collapsed="false">
      <c r="A58" s="10" t="n">
        <v>85</v>
      </c>
      <c r="B58" s="10" t="n">
        <v>0.7264</v>
      </c>
      <c r="C58" s="10" t="n">
        <v>0.6946</v>
      </c>
      <c r="D58" s="10" t="n">
        <v>0.6669</v>
      </c>
      <c r="E58" s="10" t="n">
        <v>0.636</v>
      </c>
      <c r="F58" s="10" t="n">
        <v>0.6156</v>
      </c>
      <c r="G58" s="26" t="n">
        <v>0.6173</v>
      </c>
      <c r="H58" s="10" t="n">
        <v>0.6076</v>
      </c>
      <c r="I58" s="10" t="n">
        <v>0.6087</v>
      </c>
      <c r="J58" s="10" t="n">
        <v>0.6032</v>
      </c>
      <c r="K58" s="10" t="n">
        <v>0.6034</v>
      </c>
      <c r="L58" s="10" t="n">
        <v>0.6135</v>
      </c>
    </row>
    <row r="59" customFormat="false" ht="15.75" hidden="false" customHeight="false" outlineLevel="0" collapsed="false">
      <c r="A59" s="10" t="n">
        <v>86</v>
      </c>
      <c r="B59" s="10" t="n">
        <v>0.7164</v>
      </c>
      <c r="C59" s="10" t="n">
        <v>0.685</v>
      </c>
      <c r="D59" s="10" t="n">
        <v>0.6549</v>
      </c>
      <c r="E59" s="10" t="n">
        <v>0.6221</v>
      </c>
      <c r="F59" s="10" t="n">
        <v>0.6022</v>
      </c>
      <c r="G59" s="26" t="n">
        <v>0.6038</v>
      </c>
      <c r="H59" s="10" t="n">
        <v>0.5942</v>
      </c>
      <c r="I59" s="10" t="n">
        <v>0.5962</v>
      </c>
      <c r="J59" s="10" t="n">
        <v>0.5905</v>
      </c>
      <c r="K59" s="10" t="n">
        <v>0.5908</v>
      </c>
      <c r="L59" s="10" t="n">
        <v>0.5999</v>
      </c>
    </row>
    <row r="60" customFormat="false" ht="15.75" hidden="false" customHeight="false" outlineLevel="0" collapsed="false">
      <c r="A60" s="10" t="n">
        <v>87</v>
      </c>
      <c r="B60" s="10" t="n">
        <v>0.7058</v>
      </c>
      <c r="C60" s="10" t="n">
        <v>0.6747</v>
      </c>
      <c r="D60" s="10" t="n">
        <v>0.6421</v>
      </c>
      <c r="E60" s="10" t="n">
        <v>0.6076</v>
      </c>
      <c r="F60" s="10" t="n">
        <v>0.5882</v>
      </c>
      <c r="G60" s="26" t="n">
        <v>0.5897</v>
      </c>
      <c r="H60" s="10" t="n">
        <v>0.5801</v>
      </c>
      <c r="I60" s="10" t="n">
        <v>0.583</v>
      </c>
      <c r="J60" s="10" t="n">
        <v>0.5771</v>
      </c>
      <c r="K60" s="10" t="n">
        <v>0.5775</v>
      </c>
      <c r="L60" s="10" t="n">
        <v>0.5856</v>
      </c>
    </row>
    <row r="61" customFormat="false" ht="15.75" hidden="false" customHeight="false" outlineLevel="0" collapsed="false">
      <c r="A61" s="10" t="n">
        <v>88</v>
      </c>
      <c r="B61" s="10" t="n">
        <v>0.6944</v>
      </c>
      <c r="C61" s="10" t="n">
        <v>0.6637</v>
      </c>
      <c r="D61" s="10" t="n">
        <v>0.6287</v>
      </c>
      <c r="E61" s="10" t="n">
        <v>0.5926</v>
      </c>
      <c r="F61" s="10" t="n">
        <v>0.5735</v>
      </c>
      <c r="G61" s="26" t="n">
        <v>0.575</v>
      </c>
      <c r="H61" s="10" t="n">
        <v>0.5654</v>
      </c>
      <c r="I61" s="10" t="n">
        <v>0.5691</v>
      </c>
      <c r="J61" s="10" t="n">
        <v>0.5629</v>
      </c>
      <c r="K61" s="10" t="n">
        <v>0.5633</v>
      </c>
      <c r="L61" s="10" t="n">
        <v>0.5704</v>
      </c>
    </row>
    <row r="62" customFormat="false" ht="15.75" hidden="false" customHeight="false" outlineLevel="0" collapsed="false">
      <c r="A62" s="10" t="n">
        <v>89</v>
      </c>
      <c r="B62" s="10" t="n">
        <v>0.6824</v>
      </c>
      <c r="C62" s="10" t="n">
        <v>0.652</v>
      </c>
      <c r="D62" s="10" t="n">
        <v>0.6146</v>
      </c>
      <c r="E62" s="10" t="n">
        <v>0.577</v>
      </c>
      <c r="F62" s="10" t="n">
        <v>0.5583</v>
      </c>
      <c r="G62" s="26" t="n">
        <v>0.5596</v>
      </c>
      <c r="H62" s="10" t="n">
        <v>0.5501</v>
      </c>
      <c r="I62" s="10" t="n">
        <v>0.5545</v>
      </c>
      <c r="J62" s="10" t="n">
        <v>0.548</v>
      </c>
      <c r="K62" s="10" t="n">
        <v>0.5484</v>
      </c>
      <c r="L62" s="10" t="n">
        <v>0.5545</v>
      </c>
    </row>
    <row r="63" customFormat="false" ht="15.75" hidden="false" customHeight="false" outlineLevel="0" collapsed="false">
      <c r="A63" s="10" t="n">
        <v>90</v>
      </c>
      <c r="B63" s="10" t="n">
        <v>0.6696</v>
      </c>
      <c r="C63" s="10" t="n">
        <v>0.6396</v>
      </c>
      <c r="D63" s="10" t="n">
        <v>0.5998</v>
      </c>
      <c r="E63" s="10" t="n">
        <v>0.5609</v>
      </c>
      <c r="F63" s="10" t="n">
        <v>0.5425</v>
      </c>
      <c r="G63" s="26" t="n">
        <v>0.5436</v>
      </c>
      <c r="H63" s="10" t="n">
        <v>0.5341</v>
      </c>
      <c r="I63" s="10" t="n">
        <v>0.5391</v>
      </c>
      <c r="J63" s="10" t="n">
        <v>0.5323</v>
      </c>
      <c r="K63" s="10" t="n">
        <v>0.5326</v>
      </c>
      <c r="L63" s="10" t="n">
        <v>0.5378</v>
      </c>
    </row>
    <row r="64" customFormat="false" ht="15.75" hidden="false" customHeight="false" outlineLevel="0" collapsed="false">
      <c r="A64" s="10" t="n">
        <v>91</v>
      </c>
      <c r="B64" s="10" t="n">
        <v>0.6562</v>
      </c>
      <c r="C64" s="10" t="n">
        <v>0.6264</v>
      </c>
      <c r="D64" s="10" t="n">
        <v>0.5843</v>
      </c>
      <c r="E64" s="10" t="n">
        <v>0.5442</v>
      </c>
      <c r="F64" s="10" t="n">
        <v>0.5261</v>
      </c>
      <c r="G64" s="26" t="n">
        <v>0.527</v>
      </c>
      <c r="H64" s="10" t="n">
        <v>0.5175</v>
      </c>
      <c r="I64" s="10" t="n">
        <v>0.523</v>
      </c>
      <c r="J64" s="10" t="n">
        <v>0.5158</v>
      </c>
      <c r="K64" s="10" t="n">
        <v>0.5161</v>
      </c>
      <c r="L64" s="10" t="n">
        <v>0.5203</v>
      </c>
    </row>
    <row r="65" customFormat="false" ht="15.75" hidden="false" customHeight="false" outlineLevel="0" collapsed="false">
      <c r="A65" s="10" t="n">
        <v>92</v>
      </c>
      <c r="B65" s="10" t="n">
        <v>0.6421</v>
      </c>
      <c r="C65" s="10" t="n">
        <v>0.6125</v>
      </c>
      <c r="D65" s="10" t="n">
        <v>0.5682</v>
      </c>
      <c r="E65" s="10" t="n">
        <v>0.5269</v>
      </c>
      <c r="F65" s="10" t="n">
        <v>0.5091</v>
      </c>
      <c r="G65" s="26" t="n">
        <v>0.5098</v>
      </c>
      <c r="H65" s="10" t="n">
        <v>0.5002</v>
      </c>
      <c r="I65" s="10" t="n">
        <v>0.5062</v>
      </c>
      <c r="J65" s="10" t="n">
        <v>0.4986</v>
      </c>
      <c r="K65" s="10" t="n">
        <v>0.4987</v>
      </c>
      <c r="L65" s="10" t="n">
        <v>0.5021</v>
      </c>
    </row>
    <row r="66" customFormat="false" ht="15.75" hidden="false" customHeight="false" outlineLevel="0" collapsed="false">
      <c r="A66" s="10" t="n">
        <v>93</v>
      </c>
      <c r="B66" s="10" t="n">
        <v>0.6273</v>
      </c>
      <c r="C66" s="10" t="n">
        <v>0.598</v>
      </c>
      <c r="D66" s="10" t="n">
        <v>0.5513</v>
      </c>
      <c r="E66" s="10" t="n">
        <v>0.5091</v>
      </c>
      <c r="F66" s="10" t="n">
        <v>0.4915</v>
      </c>
      <c r="G66" s="26" t="n">
        <v>0.492</v>
      </c>
      <c r="H66" s="10" t="n">
        <v>0.4823</v>
      </c>
      <c r="I66" s="10" t="n">
        <v>0.4886</v>
      </c>
      <c r="J66" s="10" t="n">
        <v>0.4806</v>
      </c>
      <c r="K66" s="10" t="n">
        <v>0.4806</v>
      </c>
      <c r="L66" s="10" t="n">
        <v>0.483</v>
      </c>
    </row>
    <row r="67" customFormat="false" ht="15.75" hidden="false" customHeight="false" outlineLevel="0" collapsed="false">
      <c r="A67" s="10" t="n">
        <v>94</v>
      </c>
      <c r="B67" s="10" t="n">
        <v>0.6118</v>
      </c>
      <c r="C67" s="10" t="n">
        <v>0.5827</v>
      </c>
      <c r="D67" s="10" t="n">
        <v>0.5338</v>
      </c>
      <c r="E67" s="10" t="n">
        <v>0.4907</v>
      </c>
      <c r="F67" s="10" t="n">
        <v>0.4733</v>
      </c>
      <c r="G67" s="26" t="n">
        <v>0.4736</v>
      </c>
      <c r="H67" s="10" t="n">
        <v>0.4638</v>
      </c>
      <c r="I67" s="10" t="n">
        <v>0.4704</v>
      </c>
      <c r="J67" s="10" t="n">
        <v>0.4619</v>
      </c>
      <c r="K67" s="10" t="n">
        <v>0.4617</v>
      </c>
      <c r="L67" s="10" t="n">
        <v>0.4632</v>
      </c>
    </row>
    <row r="68" customFormat="false" ht="15.75" hidden="false" customHeight="false" outlineLevel="0" collapsed="false">
      <c r="A68" s="10" t="n">
        <v>95</v>
      </c>
      <c r="B68" s="10" t="n">
        <v>0.5956</v>
      </c>
      <c r="C68" s="10" t="n">
        <v>0.5666</v>
      </c>
      <c r="D68" s="10" t="n">
        <v>0.5156</v>
      </c>
      <c r="E68" s="10" t="n">
        <v>0.4718</v>
      </c>
      <c r="F68" s="10" t="n">
        <v>0.4544</v>
      </c>
      <c r="G68" s="26" t="n">
        <v>0.4545</v>
      </c>
      <c r="H68" s="10" t="n">
        <v>0.4446</v>
      </c>
      <c r="I68" s="10" t="n">
        <v>0.4514</v>
      </c>
      <c r="J68" s="10" t="n">
        <v>0.4425</v>
      </c>
      <c r="K68" s="10" t="n">
        <v>0.4419</v>
      </c>
      <c r="L68" s="10" t="n">
        <v>0.4426</v>
      </c>
    </row>
    <row r="69" customFormat="false" ht="15.75" hidden="false" customHeight="false" outlineLevel="0" collapsed="false">
      <c r="A69" s="10" t="n">
        <v>96</v>
      </c>
      <c r="B69" s="10" t="n">
        <v>0.5787</v>
      </c>
      <c r="C69" s="10" t="n">
        <v>0.5499</v>
      </c>
      <c r="D69" s="10" t="n">
        <v>0.4966</v>
      </c>
      <c r="E69" s="10" t="n">
        <v>0.4523</v>
      </c>
      <c r="F69" s="10" t="n">
        <v>0.435</v>
      </c>
      <c r="G69" s="26" t="n">
        <v>0.4349</v>
      </c>
      <c r="H69" s="10" t="n">
        <v>0.4248</v>
      </c>
      <c r="I69" s="10" t="n">
        <v>0.4317</v>
      </c>
      <c r="J69" s="10" t="n">
        <v>0.4222</v>
      </c>
      <c r="K69" s="10" t="n">
        <v>0.4214</v>
      </c>
      <c r="L69" s="10" t="n">
        <v>0.4213</v>
      </c>
    </row>
    <row r="70" customFormat="false" ht="15.75" hidden="false" customHeight="false" outlineLevel="0" collapsed="false">
      <c r="A70" s="10" t="n">
        <v>97</v>
      </c>
      <c r="B70" s="10" t="n">
        <v>0.5612</v>
      </c>
      <c r="C70" s="10" t="n">
        <v>0.5324</v>
      </c>
      <c r="D70" s="10" t="n">
        <v>0.4771</v>
      </c>
      <c r="E70" s="10" t="n">
        <v>0.4322</v>
      </c>
      <c r="F70" s="10" t="n">
        <v>0.415</v>
      </c>
      <c r="G70" s="26" t="n">
        <v>0.4146</v>
      </c>
      <c r="H70" s="10" t="n">
        <v>0.4043</v>
      </c>
      <c r="I70" s="10" t="n">
        <v>0.4112</v>
      </c>
      <c r="J70" s="10" t="n">
        <v>0.4013</v>
      </c>
      <c r="K70" s="10" t="n">
        <v>0.4</v>
      </c>
      <c r="L70" s="10" t="n">
        <v>0.3991</v>
      </c>
    </row>
    <row r="71" customFormat="false" ht="15.75" hidden="false" customHeight="false" outlineLevel="0" collapsed="false">
      <c r="A71" s="10" t="n">
        <v>98</v>
      </c>
      <c r="B71" s="10" t="n">
        <v>0.5429</v>
      </c>
      <c r="C71" s="10" t="n">
        <v>0.5142</v>
      </c>
      <c r="D71" s="10" t="n">
        <v>0.4568</v>
      </c>
      <c r="E71" s="10" t="n">
        <v>0.4116</v>
      </c>
      <c r="F71" s="10" t="n">
        <v>0.3944</v>
      </c>
      <c r="G71" s="26" t="n">
        <v>0.3937</v>
      </c>
      <c r="H71" s="10" t="n">
        <v>0.3832</v>
      </c>
      <c r="I71" s="10" t="n">
        <v>0.3901</v>
      </c>
      <c r="J71" s="10" t="n">
        <v>0.3795</v>
      </c>
      <c r="K71" s="10" t="n">
        <v>0.3779</v>
      </c>
      <c r="L71" s="10" t="n">
        <v>0.3762</v>
      </c>
    </row>
    <row r="72" customFormat="false" ht="15.75" hidden="false" customHeight="false" outlineLevel="0" collapsed="false">
      <c r="A72" s="10" t="n">
        <v>99</v>
      </c>
      <c r="B72" s="10" t="n">
        <v>0.5239</v>
      </c>
      <c r="C72" s="10" t="n">
        <v>0.4953</v>
      </c>
      <c r="D72" s="10" t="n">
        <v>0.4358</v>
      </c>
      <c r="E72" s="10" t="n">
        <v>0.3904</v>
      </c>
      <c r="F72" s="10" t="n">
        <v>0.3732</v>
      </c>
      <c r="G72" s="26" t="n">
        <v>0.3722</v>
      </c>
      <c r="H72" s="10" t="n">
        <v>0.3614</v>
      </c>
      <c r="I72" s="10" t="n">
        <v>0.3682</v>
      </c>
      <c r="J72" s="10" t="n">
        <v>0.357</v>
      </c>
      <c r="K72" s="10" t="n">
        <v>0.355</v>
      </c>
      <c r="L72" s="10" t="n">
        <v>0.3524</v>
      </c>
    </row>
    <row r="73" customFormat="false" ht="15.75" hidden="false" customHeight="false" outlineLevel="0" collapsed="false">
      <c r="A73" s="10" t="n">
        <v>100</v>
      </c>
      <c r="B73" s="10" t="n">
        <v>0.5043</v>
      </c>
      <c r="C73" s="10" t="n">
        <v>0.4757</v>
      </c>
      <c r="D73" s="10" t="n">
        <v>0.4142</v>
      </c>
      <c r="E73" s="10" t="n">
        <v>0.3686</v>
      </c>
      <c r="F73" s="10" t="n">
        <v>0.3514</v>
      </c>
      <c r="G73" s="26" t="n">
        <v>0.35</v>
      </c>
      <c r="H73" s="10" t="n">
        <v>0.339</v>
      </c>
      <c r="I73" s="10" t="n">
        <v>0.3456</v>
      </c>
      <c r="J73" s="10" t="n">
        <v>0.3338</v>
      </c>
      <c r="K73" s="10" t="n">
        <v>0.3313</v>
      </c>
      <c r="L73" s="10" t="n">
        <v>0.3279</v>
      </c>
    </row>
    <row r="74" customFormat="false" ht="15.75" hidden="false" customHeight="false" outlineLevel="0" collapsed="false">
      <c r="A74" s="10" t="n">
        <v>101</v>
      </c>
      <c r="B74" s="10" t="n">
        <v>0.484</v>
      </c>
      <c r="C74" s="10" t="n">
        <v>0.4554</v>
      </c>
      <c r="D74" s="10" t="n">
        <v>0.3918</v>
      </c>
      <c r="E74" s="10" t="n">
        <v>0.3463</v>
      </c>
      <c r="F74" s="10" t="n">
        <v>0.3289</v>
      </c>
      <c r="G74" s="26" t="n">
        <v>0.3273</v>
      </c>
      <c r="H74" s="10" t="n">
        <v>0.316</v>
      </c>
      <c r="I74" s="10" t="n">
        <v>0.3223</v>
      </c>
      <c r="J74" s="10" t="n">
        <v>0.3098</v>
      </c>
      <c r="K74" s="10" t="n">
        <v>0.3067</v>
      </c>
      <c r="L74" s="10" t="n">
        <v>0.3027</v>
      </c>
    </row>
    <row r="75" customFormat="false" ht="15.75" hidden="false" customHeight="false" outlineLevel="0" collapsed="false">
      <c r="A75" s="10" t="n">
        <v>102</v>
      </c>
      <c r="B75" s="10" t="n">
        <v>0.463</v>
      </c>
      <c r="C75" s="10" t="n">
        <v>0.4343</v>
      </c>
      <c r="D75" s="10" t="n">
        <v>0.3688</v>
      </c>
      <c r="E75" s="10" t="n">
        <v>0.3234</v>
      </c>
      <c r="F75" s="10" t="n">
        <v>0.3059</v>
      </c>
      <c r="G75" s="26" t="n">
        <v>0.3039</v>
      </c>
      <c r="H75" s="10" t="n">
        <v>0.2923</v>
      </c>
      <c r="I75" s="10" t="n">
        <v>0.2983</v>
      </c>
      <c r="J75" s="10" t="n">
        <v>0.2851</v>
      </c>
      <c r="K75" s="10" t="n">
        <v>0.2814</v>
      </c>
      <c r="L75" s="10" t="n">
        <v>0.2766</v>
      </c>
    </row>
    <row r="76" customFormat="false" ht="15.75" hidden="false" customHeight="false" outlineLevel="0" collapsed="false">
      <c r="A76" s="10" t="n">
        <v>103</v>
      </c>
      <c r="B76" s="10" t="n">
        <v>0.4412</v>
      </c>
      <c r="C76" s="10" t="n">
        <v>0.4126</v>
      </c>
      <c r="D76" s="10" t="n">
        <v>0.3451</v>
      </c>
      <c r="E76" s="10" t="n">
        <v>0.2999</v>
      </c>
      <c r="F76" s="10" t="n">
        <v>0.2823</v>
      </c>
      <c r="G76" s="26" t="n">
        <v>0.2799</v>
      </c>
      <c r="H76" s="10" t="n">
        <v>0.268</v>
      </c>
      <c r="I76" s="10" t="n">
        <v>0.2735</v>
      </c>
      <c r="J76" s="10" t="n">
        <v>0.2596</v>
      </c>
      <c r="K76" s="10" t="n">
        <v>0.2553</v>
      </c>
      <c r="L76" s="10" t="n">
        <v>0.2498</v>
      </c>
    </row>
    <row r="77" customFormat="false" ht="15.75" hidden="false" customHeight="false" outlineLevel="0" collapsed="false">
      <c r="A77" s="10" t="n">
        <v>104</v>
      </c>
      <c r="B77" s="10" t="n">
        <v>0.4189</v>
      </c>
      <c r="C77" s="10" t="n">
        <v>0.3901</v>
      </c>
      <c r="D77" s="10" t="n">
        <v>0.3207</v>
      </c>
      <c r="E77" s="10" t="n">
        <v>0.2759</v>
      </c>
      <c r="F77" s="10" t="n">
        <v>0.258</v>
      </c>
      <c r="G77" s="26" t="n">
        <v>0.2553</v>
      </c>
      <c r="H77" s="10" t="n">
        <v>0.2431</v>
      </c>
      <c r="I77" s="10" t="n">
        <v>0.248</v>
      </c>
      <c r="J77" s="10" t="n">
        <v>0.2333</v>
      </c>
      <c r="K77" s="10" t="n">
        <v>0.2283</v>
      </c>
      <c r="L77" s="10" t="n">
        <v>0.2221</v>
      </c>
    </row>
    <row r="78" customFormat="false" ht="15.75" hidden="false" customHeight="false" outlineLevel="0" collapsed="false">
      <c r="A78" s="10" t="n">
        <v>105</v>
      </c>
      <c r="B78" s="10" t="n">
        <v>0.3958</v>
      </c>
      <c r="C78" s="10" t="n">
        <v>0.3669</v>
      </c>
      <c r="D78" s="10" t="n">
        <v>0.2957</v>
      </c>
      <c r="E78" s="10" t="n">
        <v>0.2514</v>
      </c>
      <c r="F78" s="10" t="n">
        <v>0.2332</v>
      </c>
      <c r="G78" s="26" t="n">
        <v>0.23</v>
      </c>
      <c r="H78" s="10" t="n">
        <v>0.2175</v>
      </c>
      <c r="I78" s="10" t="n">
        <v>0.2218</v>
      </c>
      <c r="J78" s="10" t="n">
        <v>0.2063</v>
      </c>
      <c r="K78" s="10" t="n">
        <v>0.2006</v>
      </c>
      <c r="L78" s="10" t="n">
        <v>0.1937</v>
      </c>
    </row>
    <row r="79" customFormat="false" ht="15.75" hidden="false" customHeight="false" outlineLevel="0" collapsed="false">
      <c r="A79" s="10" t="n">
        <v>106</v>
      </c>
      <c r="B79" s="10" t="n">
        <v>0.372</v>
      </c>
      <c r="C79" s="10" t="n">
        <v>0.3429</v>
      </c>
      <c r="D79" s="10" t="n">
        <v>0.2699</v>
      </c>
      <c r="E79" s="10" t="n">
        <v>0.2262</v>
      </c>
      <c r="F79" s="10" t="n">
        <v>0.2078</v>
      </c>
      <c r="G79" s="26" t="n">
        <v>0.2041</v>
      </c>
      <c r="H79" s="10" t="n">
        <v>0.1913</v>
      </c>
      <c r="I79" s="10" t="n">
        <v>0.1949</v>
      </c>
      <c r="J79" s="10" t="n">
        <v>0.1785</v>
      </c>
      <c r="K79" s="10" t="n">
        <v>0.1721</v>
      </c>
      <c r="L79" s="10" t="n">
        <v>0.1646</v>
      </c>
    </row>
    <row r="80" customFormat="false" ht="15.75" hidden="false" customHeight="false" outlineLevel="0" collapsed="false">
      <c r="A80" s="10" t="n">
        <v>107</v>
      </c>
      <c r="B80" s="10" t="n">
        <v>0.3475</v>
      </c>
      <c r="C80" s="10" t="n">
        <v>0.3183</v>
      </c>
      <c r="D80" s="10" t="n">
        <v>0.2435</v>
      </c>
      <c r="E80" s="10" t="n">
        <v>0.2005</v>
      </c>
      <c r="F80" s="10" t="n">
        <v>0.1817</v>
      </c>
      <c r="G80" s="26" t="n">
        <v>0.1776</v>
      </c>
      <c r="H80" s="10" t="n">
        <v>0.1644</v>
      </c>
      <c r="I80" s="10" t="n">
        <v>0.1672</v>
      </c>
      <c r="J80" s="10" t="n">
        <v>0.15</v>
      </c>
      <c r="K80" s="10" t="n">
        <v>0.1428</v>
      </c>
      <c r="L80" s="10" t="n">
        <v>0.1346</v>
      </c>
    </row>
    <row r="81" customFormat="false" ht="15.75" hidden="false" customHeight="false" outlineLevel="0" collapsed="false">
      <c r="A81" s="10" t="n">
        <v>108</v>
      </c>
      <c r="B81" s="10" t="n">
        <v>0.3224</v>
      </c>
      <c r="C81" s="10" t="n">
        <v>0.2929</v>
      </c>
      <c r="D81" s="10" t="n">
        <v>0.2163</v>
      </c>
      <c r="E81" s="10" t="n">
        <v>0.1742</v>
      </c>
      <c r="F81" s="10" t="n">
        <v>0.1551</v>
      </c>
      <c r="G81" s="26" t="n">
        <v>0.1504</v>
      </c>
      <c r="H81" s="10" t="n">
        <v>0.1369</v>
      </c>
      <c r="I81" s="10" t="n">
        <v>0.1389</v>
      </c>
      <c r="J81" s="10" t="n">
        <v>0.1208</v>
      </c>
      <c r="K81" s="10" t="n">
        <v>0.1126</v>
      </c>
      <c r="L81" s="10" t="n">
        <v>0.1038</v>
      </c>
    </row>
    <row r="82" customFormat="false" ht="15.75" hidden="false" customHeight="false" outlineLevel="0" collapsed="false">
      <c r="A82" s="10" t="n">
        <v>109</v>
      </c>
      <c r="B82" s="10" t="n">
        <v>0.2965</v>
      </c>
      <c r="C82" s="10" t="n">
        <v>0.2668</v>
      </c>
      <c r="D82" s="10" t="n">
        <v>0.1885</v>
      </c>
      <c r="E82" s="10" t="n">
        <v>0.1474</v>
      </c>
      <c r="F82" s="10" t="n">
        <v>0.1279</v>
      </c>
      <c r="G82" s="26" t="n">
        <v>0.1225</v>
      </c>
      <c r="H82" s="10" t="n">
        <v>0.1088</v>
      </c>
      <c r="I82" s="10" t="n">
        <v>0.1098</v>
      </c>
      <c r="J82" s="10" t="n">
        <v>0.0908</v>
      </c>
      <c r="K82" s="10" t="n">
        <v>0.0817</v>
      </c>
      <c r="L82" s="10" t="n">
        <v>0.0723</v>
      </c>
    </row>
    <row r="83" customFormat="false" ht="15.75" hidden="false" customHeight="false" outlineLevel="0" collapsed="false">
      <c r="A83" s="10" t="n">
        <v>110</v>
      </c>
      <c r="B83" s="10" t="n">
        <v>0.27</v>
      </c>
      <c r="C83" s="10" t="n">
        <v>0.24</v>
      </c>
      <c r="D83" s="10" t="n">
        <v>0.16</v>
      </c>
      <c r="E83" s="10" t="n">
        <v>0.12</v>
      </c>
      <c r="F83" s="10" t="n">
        <v>0.1</v>
      </c>
      <c r="G83" s="26" t="n">
        <v>0.0939</v>
      </c>
      <c r="H83" s="10" t="n">
        <v>0.08</v>
      </c>
      <c r="I83" s="10" t="n">
        <v>0.08</v>
      </c>
      <c r="J83" s="10" t="n">
        <v>0.06</v>
      </c>
      <c r="K83" s="10" t="n">
        <v>0.05</v>
      </c>
      <c r="L83" s="10" t="n">
        <v>0.04</v>
      </c>
    </row>
  </sheetData>
  <hyperlinks>
    <hyperlink ref="A1" r:id="rId1" display="Источник - https://world-masters-athletics.org/wp-content/uploads/2023/02/2023-WMA-Appendix-B.pdf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.75" zeroHeight="false" outlineLevelRow="0" outlineLevelCol="0"/>
  <cols>
    <col collapsed="false" customWidth="true" hidden="false" outlineLevel="0" max="1025" min="1" style="1" width="12.63"/>
  </cols>
  <sheetData>
    <row r="1" customFormat="false" ht="16.4" hidden="false" customHeight="false" outlineLevel="0" collapsed="false">
      <c r="A1" s="25" t="s">
        <v>225</v>
      </c>
      <c r="B1" s="10"/>
      <c r="C1" s="10"/>
      <c r="D1" s="10"/>
      <c r="E1" s="10"/>
      <c r="F1" s="10"/>
      <c r="G1" s="26"/>
      <c r="H1" s="10"/>
      <c r="I1" s="10"/>
      <c r="J1" s="10"/>
      <c r="K1" s="10"/>
      <c r="L1" s="10"/>
    </row>
    <row r="2" customFormat="false" ht="15.75" hidden="false" customHeight="false" outlineLevel="0" collapsed="false">
      <c r="A2" s="10" t="s">
        <v>226</v>
      </c>
      <c r="B2" s="10" t="s">
        <v>227</v>
      </c>
      <c r="C2" s="10" t="s">
        <v>228</v>
      </c>
      <c r="D2" s="10" t="s">
        <v>229</v>
      </c>
      <c r="E2" s="10" t="s">
        <v>230</v>
      </c>
      <c r="F2" s="10" t="s">
        <v>231</v>
      </c>
      <c r="G2" s="26" t="s">
        <v>232</v>
      </c>
      <c r="H2" s="10" t="s">
        <v>233</v>
      </c>
      <c r="I2" s="10" t="s">
        <v>234</v>
      </c>
      <c r="J2" s="10" t="s">
        <v>235</v>
      </c>
      <c r="K2" s="10" t="s">
        <v>236</v>
      </c>
      <c r="L2" s="10" t="s">
        <v>237</v>
      </c>
    </row>
    <row r="3" customFormat="false" ht="15.75" hidden="false" customHeight="false" outlineLevel="0" collapsed="false">
      <c r="A3" s="10" t="n">
        <v>30</v>
      </c>
      <c r="B3" s="10" t="n">
        <v>1</v>
      </c>
      <c r="C3" s="10" t="n">
        <v>1</v>
      </c>
      <c r="D3" s="10" t="n">
        <v>1</v>
      </c>
      <c r="E3" s="10" t="n">
        <v>1</v>
      </c>
      <c r="F3" s="10" t="n">
        <v>1</v>
      </c>
      <c r="G3" s="26" t="n">
        <v>1</v>
      </c>
      <c r="H3" s="10" t="n">
        <v>1</v>
      </c>
      <c r="I3" s="10" t="n">
        <v>1</v>
      </c>
      <c r="J3" s="10" t="n">
        <v>1</v>
      </c>
      <c r="K3" s="10" t="n">
        <v>1</v>
      </c>
      <c r="L3" s="10" t="n">
        <v>1</v>
      </c>
    </row>
    <row r="4" customFormat="false" ht="15.75" hidden="false" customHeight="false" outlineLevel="0" collapsed="false">
      <c r="A4" s="10" t="n">
        <v>31</v>
      </c>
      <c r="B4" s="10" t="n">
        <v>1</v>
      </c>
      <c r="C4" s="10" t="n">
        <v>1</v>
      </c>
      <c r="D4" s="10" t="n">
        <v>1</v>
      </c>
      <c r="E4" s="10" t="n">
        <v>1</v>
      </c>
      <c r="F4" s="10" t="n">
        <v>1</v>
      </c>
      <c r="G4" s="26" t="n">
        <v>1</v>
      </c>
      <c r="H4" s="10" t="n">
        <v>1</v>
      </c>
      <c r="I4" s="10" t="n">
        <v>1</v>
      </c>
      <c r="J4" s="10" t="n">
        <v>1</v>
      </c>
      <c r="K4" s="10" t="n">
        <v>1</v>
      </c>
      <c r="L4" s="10" t="n">
        <v>1</v>
      </c>
    </row>
    <row r="5" customFormat="false" ht="15.75" hidden="false" customHeight="false" outlineLevel="0" collapsed="false">
      <c r="A5" s="10" t="n">
        <v>32</v>
      </c>
      <c r="B5" s="10" t="n">
        <v>1</v>
      </c>
      <c r="C5" s="10" t="n">
        <v>1</v>
      </c>
      <c r="D5" s="10" t="n">
        <v>1</v>
      </c>
      <c r="E5" s="10" t="n">
        <v>0.998</v>
      </c>
      <c r="F5" s="10" t="n">
        <v>1</v>
      </c>
      <c r="G5" s="26" t="n">
        <v>1</v>
      </c>
      <c r="H5" s="10" t="n">
        <v>1</v>
      </c>
      <c r="I5" s="10" t="n">
        <v>0.9947</v>
      </c>
      <c r="J5" s="10" t="n">
        <v>1</v>
      </c>
      <c r="K5" s="10" t="n">
        <v>1</v>
      </c>
      <c r="L5" s="10" t="n">
        <v>1</v>
      </c>
    </row>
    <row r="6" customFormat="false" ht="15.75" hidden="false" customHeight="false" outlineLevel="0" collapsed="false">
      <c r="A6" s="10" t="n">
        <v>33</v>
      </c>
      <c r="B6" s="10" t="n">
        <v>1</v>
      </c>
      <c r="C6" s="10" t="n">
        <v>1</v>
      </c>
      <c r="D6" s="10" t="n">
        <v>1</v>
      </c>
      <c r="E6" s="10" t="n">
        <v>0.9915</v>
      </c>
      <c r="F6" s="10" t="n">
        <v>1</v>
      </c>
      <c r="G6" s="26" t="n">
        <v>1</v>
      </c>
      <c r="H6" s="10" t="n">
        <v>0.996</v>
      </c>
      <c r="I6" s="10" t="n">
        <v>0.9883</v>
      </c>
      <c r="J6" s="10" t="n">
        <v>1</v>
      </c>
      <c r="K6" s="10" t="n">
        <v>1</v>
      </c>
      <c r="L6" s="10" t="n">
        <v>1</v>
      </c>
    </row>
    <row r="7" customFormat="false" ht="15.75" hidden="false" customHeight="false" outlineLevel="0" collapsed="false">
      <c r="A7" s="10" t="n">
        <v>34</v>
      </c>
      <c r="B7" s="10" t="n">
        <v>1</v>
      </c>
      <c r="C7" s="10" t="n">
        <v>1</v>
      </c>
      <c r="D7" s="10" t="n">
        <v>1</v>
      </c>
      <c r="E7" s="10" t="n">
        <v>0.9849</v>
      </c>
      <c r="F7" s="10" t="n">
        <v>1</v>
      </c>
      <c r="G7" s="26" t="n">
        <v>1</v>
      </c>
      <c r="H7" s="10" t="n">
        <v>0.9886</v>
      </c>
      <c r="I7" s="10" t="n">
        <v>0.9819</v>
      </c>
      <c r="J7" s="10" t="n">
        <v>1</v>
      </c>
      <c r="K7" s="10" t="n">
        <v>1</v>
      </c>
      <c r="L7" s="10" t="n">
        <v>0.9937</v>
      </c>
    </row>
    <row r="8" customFormat="false" ht="15.75" hidden="false" customHeight="false" outlineLevel="0" collapsed="false">
      <c r="A8" s="10" t="n">
        <v>35</v>
      </c>
      <c r="B8" s="10" t="n">
        <v>1</v>
      </c>
      <c r="C8" s="10" t="n">
        <v>1</v>
      </c>
      <c r="D8" s="10" t="n">
        <v>1</v>
      </c>
      <c r="E8" s="10" t="n">
        <v>0.9783</v>
      </c>
      <c r="F8" s="10" t="n">
        <v>0.9929</v>
      </c>
      <c r="G8" s="26" t="n">
        <v>0.9995</v>
      </c>
      <c r="H8" s="10" t="n">
        <v>0.9812</v>
      </c>
      <c r="I8" s="10" t="n">
        <v>0.9754</v>
      </c>
      <c r="J8" s="10" t="n">
        <v>1</v>
      </c>
      <c r="K8" s="10" t="n">
        <v>0.9974</v>
      </c>
      <c r="L8" s="10" t="n">
        <v>0.9869</v>
      </c>
    </row>
    <row r="9" customFormat="false" ht="15.75" hidden="false" customHeight="false" outlineLevel="0" collapsed="false">
      <c r="A9" s="10" t="n">
        <v>36</v>
      </c>
      <c r="B9" s="10" t="n">
        <v>1</v>
      </c>
      <c r="C9" s="10" t="n">
        <v>1</v>
      </c>
      <c r="D9" s="10" t="n">
        <v>1</v>
      </c>
      <c r="E9" s="10" t="n">
        <v>0.9716</v>
      </c>
      <c r="F9" s="10" t="n">
        <v>0.9857</v>
      </c>
      <c r="G9" s="26" t="n">
        <v>0.9921</v>
      </c>
      <c r="H9" s="10" t="n">
        <v>0.9738</v>
      </c>
      <c r="I9" s="10" t="n">
        <v>0.9689</v>
      </c>
      <c r="J9" s="10" t="n">
        <v>1</v>
      </c>
      <c r="K9" s="10" t="n">
        <v>0.9904</v>
      </c>
      <c r="L9" s="10" t="n">
        <v>0.9801</v>
      </c>
    </row>
    <row r="10" customFormat="false" ht="15.75" hidden="false" customHeight="false" outlineLevel="0" collapsed="false">
      <c r="A10" s="10" t="n">
        <v>37</v>
      </c>
      <c r="B10" s="10" t="n">
        <v>1</v>
      </c>
      <c r="C10" s="10" t="n">
        <v>1</v>
      </c>
      <c r="D10" s="10" t="n">
        <v>1</v>
      </c>
      <c r="E10" s="10" t="n">
        <v>0.9648</v>
      </c>
      <c r="F10" s="10" t="n">
        <v>0.9784</v>
      </c>
      <c r="G10" s="26" t="n">
        <v>0.9847</v>
      </c>
      <c r="H10" s="10" t="n">
        <v>0.9664</v>
      </c>
      <c r="I10" s="10" t="n">
        <v>0.9623</v>
      </c>
      <c r="J10" s="10" t="n">
        <v>1</v>
      </c>
      <c r="K10" s="10" t="n">
        <v>0.9833</v>
      </c>
      <c r="L10" s="10" t="n">
        <v>0.9731</v>
      </c>
    </row>
    <row r="11" customFormat="false" ht="15.75" hidden="false" customHeight="false" outlineLevel="0" collapsed="false">
      <c r="A11" s="10" t="n">
        <v>38</v>
      </c>
      <c r="B11" s="10" t="n">
        <v>1</v>
      </c>
      <c r="C11" s="10" t="n">
        <v>0.996</v>
      </c>
      <c r="D11" s="10" t="n">
        <v>0.9939</v>
      </c>
      <c r="E11" s="10" t="n">
        <v>0.958</v>
      </c>
      <c r="F11" s="10" t="n">
        <v>0.971</v>
      </c>
      <c r="G11" s="26" t="n">
        <v>0.9773</v>
      </c>
      <c r="H11" s="10" t="n">
        <v>0.959</v>
      </c>
      <c r="I11" s="10" t="n">
        <v>0.9557</v>
      </c>
      <c r="J11" s="10" t="n">
        <v>0.993</v>
      </c>
      <c r="K11" s="10" t="n">
        <v>0.9761</v>
      </c>
      <c r="L11" s="10" t="n">
        <v>0.9661</v>
      </c>
    </row>
    <row r="12" customFormat="false" ht="15.75" hidden="false" customHeight="false" outlineLevel="0" collapsed="false">
      <c r="A12" s="10" t="n">
        <v>39</v>
      </c>
      <c r="B12" s="10" t="n">
        <v>1</v>
      </c>
      <c r="C12" s="10" t="n">
        <v>0.9885</v>
      </c>
      <c r="D12" s="10" t="n">
        <v>0.9863</v>
      </c>
      <c r="E12" s="10" t="n">
        <v>0.9511</v>
      </c>
      <c r="F12" s="10" t="n">
        <v>0.9637</v>
      </c>
      <c r="G12" s="26" t="n">
        <v>0.9698</v>
      </c>
      <c r="H12" s="10" t="n">
        <v>0.9515</v>
      </c>
      <c r="I12" s="10" t="n">
        <v>0.9491</v>
      </c>
      <c r="J12" s="10" t="n">
        <v>0.9849</v>
      </c>
      <c r="K12" s="10" t="n">
        <v>0.9689</v>
      </c>
      <c r="L12" s="10" t="n">
        <v>0.9591</v>
      </c>
    </row>
    <row r="13" customFormat="false" ht="15.75" hidden="false" customHeight="false" outlineLevel="0" collapsed="false">
      <c r="A13" s="10" t="n">
        <v>40</v>
      </c>
      <c r="B13" s="10" t="n">
        <v>0.9985</v>
      </c>
      <c r="C13" s="10" t="n">
        <v>0.981</v>
      </c>
      <c r="D13" s="10" t="n">
        <v>0.9787</v>
      </c>
      <c r="E13" s="10" t="n">
        <v>0.9441</v>
      </c>
      <c r="F13" s="10" t="n">
        <v>0.9563</v>
      </c>
      <c r="G13" s="26" t="n">
        <v>0.9624</v>
      </c>
      <c r="H13" s="10" t="n">
        <v>0.9441</v>
      </c>
      <c r="I13" s="10" t="n">
        <v>0.9424</v>
      </c>
      <c r="J13" s="10" t="n">
        <v>0.9767</v>
      </c>
      <c r="K13" s="10" t="n">
        <v>0.9615</v>
      </c>
      <c r="L13" s="10" t="n">
        <v>0.9519</v>
      </c>
    </row>
    <row r="14" customFormat="false" ht="15.75" hidden="false" customHeight="false" outlineLevel="0" collapsed="false">
      <c r="A14" s="10" t="n">
        <v>41</v>
      </c>
      <c r="B14" s="10" t="n">
        <v>0.9909</v>
      </c>
      <c r="C14" s="10" t="n">
        <v>0.9735</v>
      </c>
      <c r="D14" s="10" t="n">
        <v>0.9712</v>
      </c>
      <c r="E14" s="10" t="n">
        <v>0.9371</v>
      </c>
      <c r="F14" s="10" t="n">
        <v>0.949</v>
      </c>
      <c r="G14" s="26" t="n">
        <v>0.9549</v>
      </c>
      <c r="H14" s="10" t="n">
        <v>0.9367</v>
      </c>
      <c r="I14" s="10" t="n">
        <v>0.9357</v>
      </c>
      <c r="J14" s="10" t="n">
        <v>0.9685</v>
      </c>
      <c r="K14" s="10" t="n">
        <v>0.9541</v>
      </c>
      <c r="L14" s="10" t="n">
        <v>0.9447</v>
      </c>
    </row>
    <row r="15" customFormat="false" ht="15.75" hidden="false" customHeight="false" outlineLevel="0" collapsed="false">
      <c r="A15" s="10" t="n">
        <v>42</v>
      </c>
      <c r="B15" s="10" t="n">
        <v>0.9834</v>
      </c>
      <c r="C15" s="10" t="n">
        <v>0.9661</v>
      </c>
      <c r="D15" s="10" t="n">
        <v>0.9636</v>
      </c>
      <c r="E15" s="10" t="n">
        <v>0.93</v>
      </c>
      <c r="F15" s="10" t="n">
        <v>0.9415</v>
      </c>
      <c r="G15" s="26" t="n">
        <v>0.9474</v>
      </c>
      <c r="H15" s="10" t="n">
        <v>0.9293</v>
      </c>
      <c r="I15" s="10" t="n">
        <v>0.929</v>
      </c>
      <c r="J15" s="10" t="n">
        <v>0.9603</v>
      </c>
      <c r="K15" s="10" t="n">
        <v>0.9467</v>
      </c>
      <c r="L15" s="10" t="n">
        <v>0.9374</v>
      </c>
    </row>
    <row r="16" customFormat="false" ht="15.75" hidden="false" customHeight="false" outlineLevel="0" collapsed="false">
      <c r="A16" s="10" t="n">
        <v>43</v>
      </c>
      <c r="B16" s="10" t="n">
        <v>0.976</v>
      </c>
      <c r="C16" s="10" t="n">
        <v>0.9588</v>
      </c>
      <c r="D16" s="10" t="n">
        <v>0.9561</v>
      </c>
      <c r="E16" s="10" t="n">
        <v>0.9229</v>
      </c>
      <c r="F16" s="10" t="n">
        <v>0.9341</v>
      </c>
      <c r="G16" s="26" t="n">
        <v>0.9399</v>
      </c>
      <c r="H16" s="10" t="n">
        <v>0.9218</v>
      </c>
      <c r="I16" s="10" t="n">
        <v>0.9222</v>
      </c>
      <c r="J16" s="10" t="n">
        <v>0.9521</v>
      </c>
      <c r="K16" s="10" t="n">
        <v>0.9392</v>
      </c>
      <c r="L16" s="10" t="n">
        <v>0.9301</v>
      </c>
    </row>
    <row r="17" customFormat="false" ht="15.75" hidden="false" customHeight="false" outlineLevel="0" collapsed="false">
      <c r="A17" s="10" t="n">
        <v>44</v>
      </c>
      <c r="B17" s="10" t="n">
        <v>0.9686</v>
      </c>
      <c r="C17" s="10" t="n">
        <v>0.9514</v>
      </c>
      <c r="D17" s="10" t="n">
        <v>0.9486</v>
      </c>
      <c r="E17" s="10" t="n">
        <v>0.9157</v>
      </c>
      <c r="F17" s="10" t="n">
        <v>0.9267</v>
      </c>
      <c r="G17" s="26" t="n">
        <v>0.9324</v>
      </c>
      <c r="H17" s="10" t="n">
        <v>0.9144</v>
      </c>
      <c r="I17" s="10" t="n">
        <v>0.9154</v>
      </c>
      <c r="J17" s="10" t="n">
        <v>0.9438</v>
      </c>
      <c r="K17" s="10" t="n">
        <v>0.9316</v>
      </c>
      <c r="L17" s="10" t="n">
        <v>0.9227</v>
      </c>
    </row>
    <row r="18" customFormat="false" ht="15.75" hidden="false" customHeight="false" outlineLevel="0" collapsed="false">
      <c r="A18" s="10" t="n">
        <v>45</v>
      </c>
      <c r="B18" s="10" t="n">
        <v>0.9613</v>
      </c>
      <c r="C18" s="10" t="n">
        <v>0.9441</v>
      </c>
      <c r="D18" s="10" t="n">
        <v>0.9411</v>
      </c>
      <c r="E18" s="10" t="n">
        <v>0.9084</v>
      </c>
      <c r="F18" s="10" t="n">
        <v>0.9192</v>
      </c>
      <c r="G18" s="26" t="n">
        <v>0.9248</v>
      </c>
      <c r="H18" s="10" t="n">
        <v>0.9069</v>
      </c>
      <c r="I18" s="10" t="n">
        <v>0.9085</v>
      </c>
      <c r="J18" s="10" t="n">
        <v>0.9355</v>
      </c>
      <c r="K18" s="10" t="n">
        <v>0.9239</v>
      </c>
      <c r="L18" s="10" t="n">
        <v>0.9152</v>
      </c>
    </row>
    <row r="19" customFormat="false" ht="15.75" hidden="false" customHeight="false" outlineLevel="0" collapsed="false">
      <c r="A19" s="10" t="n">
        <v>46</v>
      </c>
      <c r="B19" s="10" t="n">
        <v>0.9541</v>
      </c>
      <c r="C19" s="10" t="n">
        <v>0.9368</v>
      </c>
      <c r="D19" s="10" t="n">
        <v>0.9337</v>
      </c>
      <c r="E19" s="10" t="n">
        <v>0.9011</v>
      </c>
      <c r="F19" s="10" t="n">
        <v>0.9117</v>
      </c>
      <c r="G19" s="26" t="n">
        <v>0.9173</v>
      </c>
      <c r="H19" s="10" t="n">
        <v>0.8995</v>
      </c>
      <c r="I19" s="10" t="n">
        <v>0.9016</v>
      </c>
      <c r="J19" s="10" t="n">
        <v>0.9271</v>
      </c>
      <c r="K19" s="10" t="n">
        <v>0.9162</v>
      </c>
      <c r="L19" s="10" t="n">
        <v>0.9077</v>
      </c>
    </row>
    <row r="20" customFormat="false" ht="15.75" hidden="false" customHeight="false" outlineLevel="0" collapsed="false">
      <c r="A20" s="10" t="n">
        <v>47</v>
      </c>
      <c r="B20" s="10" t="n">
        <v>0.9469</v>
      </c>
      <c r="C20" s="10" t="n">
        <v>0.9295</v>
      </c>
      <c r="D20" s="10" t="n">
        <v>0.9262</v>
      </c>
      <c r="E20" s="10" t="n">
        <v>0.8937</v>
      </c>
      <c r="F20" s="10" t="n">
        <v>0.9041</v>
      </c>
      <c r="G20" s="26" t="n">
        <v>0.9097</v>
      </c>
      <c r="H20" s="10" t="n">
        <v>0.8921</v>
      </c>
      <c r="I20" s="10" t="n">
        <v>0.8947</v>
      </c>
      <c r="J20" s="10" t="n">
        <v>0.9188</v>
      </c>
      <c r="K20" s="10" t="n">
        <v>0.9084</v>
      </c>
      <c r="L20" s="10" t="n">
        <v>0.9001</v>
      </c>
    </row>
    <row r="21" customFormat="false" ht="15.75" hidden="false" customHeight="false" outlineLevel="0" collapsed="false">
      <c r="A21" s="10" t="n">
        <v>48</v>
      </c>
      <c r="B21" s="10" t="n">
        <v>0.9398</v>
      </c>
      <c r="C21" s="10" t="n">
        <v>0.9223</v>
      </c>
      <c r="D21" s="10" t="n">
        <v>0.9188</v>
      </c>
      <c r="E21" s="10" t="n">
        <v>0.8862</v>
      </c>
      <c r="F21" s="10" t="n">
        <v>0.8966</v>
      </c>
      <c r="G21" s="26" t="n">
        <v>0.9021</v>
      </c>
      <c r="H21" s="10" t="n">
        <v>0.8846</v>
      </c>
      <c r="I21" s="10" t="n">
        <v>0.8877</v>
      </c>
      <c r="J21" s="10" t="n">
        <v>0.9104</v>
      </c>
      <c r="K21" s="10" t="n">
        <v>0.9006</v>
      </c>
      <c r="L21" s="10" t="n">
        <v>0.8925</v>
      </c>
    </row>
    <row r="22" customFormat="false" ht="15.75" hidden="false" customHeight="false" outlineLevel="0" collapsed="false">
      <c r="A22" s="10" t="n">
        <v>49</v>
      </c>
      <c r="B22" s="10" t="n">
        <v>0.9328</v>
      </c>
      <c r="C22" s="10" t="n">
        <v>0.9151</v>
      </c>
      <c r="D22" s="10" t="n">
        <v>0.9114</v>
      </c>
      <c r="E22" s="10" t="n">
        <v>0.8787</v>
      </c>
      <c r="F22" s="10" t="n">
        <v>0.889</v>
      </c>
      <c r="G22" s="26" t="n">
        <v>0.8945</v>
      </c>
      <c r="H22" s="10" t="n">
        <v>0.8772</v>
      </c>
      <c r="I22" s="10" t="n">
        <v>0.8807</v>
      </c>
      <c r="J22" s="10" t="n">
        <v>0.9019</v>
      </c>
      <c r="K22" s="10" t="n">
        <v>0.8926</v>
      </c>
      <c r="L22" s="10" t="n">
        <v>0.8848</v>
      </c>
    </row>
    <row r="23" customFormat="false" ht="15.75" hidden="false" customHeight="false" outlineLevel="0" collapsed="false">
      <c r="A23" s="10" t="n">
        <v>50</v>
      </c>
      <c r="B23" s="10" t="n">
        <v>0.9259</v>
      </c>
      <c r="C23" s="10" t="n">
        <v>0.908</v>
      </c>
      <c r="D23" s="10" t="n">
        <v>0.904</v>
      </c>
      <c r="E23" s="10" t="n">
        <v>0.8711</v>
      </c>
      <c r="F23" s="10" t="n">
        <v>0.8814</v>
      </c>
      <c r="G23" s="26" t="n">
        <v>0.8869</v>
      </c>
      <c r="H23" s="10" t="n">
        <v>0.8697</v>
      </c>
      <c r="I23" s="10" t="n">
        <v>0.8737</v>
      </c>
      <c r="J23" s="10" t="n">
        <v>0.8935</v>
      </c>
      <c r="K23" s="10" t="n">
        <v>0.8847</v>
      </c>
      <c r="L23" s="10" t="n">
        <v>0.877</v>
      </c>
    </row>
    <row r="24" customFormat="false" ht="15.75" hidden="false" customHeight="false" outlineLevel="0" collapsed="false">
      <c r="A24" s="10" t="n">
        <v>51</v>
      </c>
      <c r="B24" s="10" t="n">
        <v>0.919</v>
      </c>
      <c r="C24" s="10" t="n">
        <v>0.9008</v>
      </c>
      <c r="D24" s="10" t="n">
        <v>0.8966</v>
      </c>
      <c r="E24" s="10" t="n">
        <v>0.8635</v>
      </c>
      <c r="F24" s="10" t="n">
        <v>0.8738</v>
      </c>
      <c r="G24" s="26" t="n">
        <v>0.8792</v>
      </c>
      <c r="H24" s="10" t="n">
        <v>0.8623</v>
      </c>
      <c r="I24" s="10" t="n">
        <v>0.8666</v>
      </c>
      <c r="J24" s="10" t="n">
        <v>0.885</v>
      </c>
      <c r="K24" s="10" t="n">
        <v>0.8766</v>
      </c>
      <c r="L24" s="10" t="n">
        <v>0.8692</v>
      </c>
    </row>
    <row r="25" customFormat="false" ht="15.75" hidden="false" customHeight="false" outlineLevel="0" collapsed="false">
      <c r="A25" s="10" t="n">
        <v>52</v>
      </c>
      <c r="B25" s="10" t="n">
        <v>0.9122</v>
      </c>
      <c r="C25" s="10" t="n">
        <v>0.8937</v>
      </c>
      <c r="D25" s="10" t="n">
        <v>0.8893</v>
      </c>
      <c r="E25" s="10" t="n">
        <v>0.8558</v>
      </c>
      <c r="F25" s="10" t="n">
        <v>0.8662</v>
      </c>
      <c r="G25" s="26" t="n">
        <v>0.8716</v>
      </c>
      <c r="H25" s="10" t="n">
        <v>0.8548</v>
      </c>
      <c r="I25" s="10" t="n">
        <v>0.8595</v>
      </c>
      <c r="J25" s="10" t="n">
        <v>0.8765</v>
      </c>
      <c r="K25" s="10" t="n">
        <v>0.8685</v>
      </c>
      <c r="L25" s="10" t="n">
        <v>0.8613</v>
      </c>
    </row>
    <row r="26" customFormat="false" ht="15.75" hidden="false" customHeight="false" outlineLevel="0" collapsed="false">
      <c r="A26" s="10" t="n">
        <v>53</v>
      </c>
      <c r="B26" s="10" t="n">
        <v>0.9055</v>
      </c>
      <c r="C26" s="10" t="n">
        <v>0.8866</v>
      </c>
      <c r="D26" s="10" t="n">
        <v>0.8819</v>
      </c>
      <c r="E26" s="10" t="n">
        <v>0.8481</v>
      </c>
      <c r="F26" s="10" t="n">
        <v>0.8585</v>
      </c>
      <c r="G26" s="26" t="n">
        <v>0.8639</v>
      </c>
      <c r="H26" s="10" t="n">
        <v>0.8473</v>
      </c>
      <c r="I26" s="10" t="n">
        <v>0.8524</v>
      </c>
      <c r="J26" s="10" t="n">
        <v>0.868</v>
      </c>
      <c r="K26" s="10" t="n">
        <v>0.8603</v>
      </c>
      <c r="L26" s="10" t="n">
        <v>0.8533</v>
      </c>
    </row>
    <row r="27" customFormat="false" ht="15.75" hidden="false" customHeight="false" outlineLevel="0" collapsed="false">
      <c r="A27" s="10" t="n">
        <v>54</v>
      </c>
      <c r="B27" s="10" t="n">
        <v>0.8988</v>
      </c>
      <c r="C27" s="10" t="n">
        <v>0.8796</v>
      </c>
      <c r="D27" s="10" t="n">
        <v>0.8746</v>
      </c>
      <c r="E27" s="10" t="n">
        <v>0.8403</v>
      </c>
      <c r="F27" s="10" t="n">
        <v>0.8509</v>
      </c>
      <c r="G27" s="26" t="n">
        <v>0.8562</v>
      </c>
      <c r="H27" s="10" t="n">
        <v>0.8399</v>
      </c>
      <c r="I27" s="10" t="n">
        <v>0.8452</v>
      </c>
      <c r="J27" s="10" t="n">
        <v>0.8594</v>
      </c>
      <c r="K27" s="10" t="n">
        <v>0.8521</v>
      </c>
      <c r="L27" s="10" t="n">
        <v>0.8453</v>
      </c>
    </row>
    <row r="28" customFormat="false" ht="15.75" hidden="false" customHeight="false" outlineLevel="0" collapsed="false">
      <c r="A28" s="10" t="n">
        <v>55</v>
      </c>
      <c r="B28" s="10" t="n">
        <v>0.8922</v>
      </c>
      <c r="C28" s="10" t="n">
        <v>0.8726</v>
      </c>
      <c r="D28" s="10" t="n">
        <v>0.8673</v>
      </c>
      <c r="E28" s="10" t="n">
        <v>0.8324</v>
      </c>
      <c r="F28" s="10" t="n">
        <v>0.8432</v>
      </c>
      <c r="G28" s="26" t="n">
        <v>0.8485</v>
      </c>
      <c r="H28" s="10" t="n">
        <v>0.8324</v>
      </c>
      <c r="I28" s="10" t="n">
        <v>0.838</v>
      </c>
      <c r="J28" s="10" t="n">
        <v>0.8509</v>
      </c>
      <c r="K28" s="10" t="n">
        <v>0.8438</v>
      </c>
      <c r="L28" s="10" t="n">
        <v>0.8373</v>
      </c>
    </row>
    <row r="29" customFormat="false" ht="15.75" hidden="false" customHeight="false" outlineLevel="0" collapsed="false">
      <c r="A29" s="10" t="n">
        <v>56</v>
      </c>
      <c r="B29" s="10" t="n">
        <v>0.8857</v>
      </c>
      <c r="C29" s="10" t="n">
        <v>0.8656</v>
      </c>
      <c r="D29" s="10" t="n">
        <v>0.86</v>
      </c>
      <c r="E29" s="10" t="n">
        <v>0.8245</v>
      </c>
      <c r="F29" s="10" t="n">
        <v>0.8355</v>
      </c>
      <c r="G29" s="26" t="n">
        <v>0.8408</v>
      </c>
      <c r="H29" s="10" t="n">
        <v>0.8249</v>
      </c>
      <c r="I29" s="10" t="n">
        <v>0.8308</v>
      </c>
      <c r="J29" s="10" t="n">
        <v>0.8423</v>
      </c>
      <c r="K29" s="10" t="n">
        <v>0.8355</v>
      </c>
      <c r="L29" s="10" t="n">
        <v>0.8291</v>
      </c>
    </row>
    <row r="30" customFormat="false" ht="15.75" hidden="false" customHeight="false" outlineLevel="0" collapsed="false">
      <c r="A30" s="10" t="n">
        <v>57</v>
      </c>
      <c r="B30" s="10" t="n">
        <v>0.8793</v>
      </c>
      <c r="C30" s="10" t="n">
        <v>0.8586</v>
      </c>
      <c r="D30" s="10" t="n">
        <v>0.8527</v>
      </c>
      <c r="E30" s="10" t="n">
        <v>0.8166</v>
      </c>
      <c r="F30" s="10" t="n">
        <v>0.8277</v>
      </c>
      <c r="G30" s="26" t="n">
        <v>0.833</v>
      </c>
      <c r="H30" s="10" t="n">
        <v>0.8175</v>
      </c>
      <c r="I30" s="10" t="n">
        <v>0.8235</v>
      </c>
      <c r="J30" s="10" t="n">
        <v>0.8336</v>
      </c>
      <c r="K30" s="10" t="n">
        <v>0.8271</v>
      </c>
      <c r="L30" s="10" t="n">
        <v>0.821</v>
      </c>
    </row>
    <row r="31" customFormat="false" ht="15.75" hidden="false" customHeight="false" outlineLevel="0" collapsed="false">
      <c r="A31" s="10" t="n">
        <v>58</v>
      </c>
      <c r="B31" s="10" t="n">
        <v>0.8729</v>
      </c>
      <c r="C31" s="10" t="n">
        <v>0.8517</v>
      </c>
      <c r="D31" s="10" t="n">
        <v>0.8454</v>
      </c>
      <c r="E31" s="10" t="n">
        <v>0.8086</v>
      </c>
      <c r="F31" s="10" t="n">
        <v>0.82</v>
      </c>
      <c r="G31" s="26" t="n">
        <v>0.8253</v>
      </c>
      <c r="H31" s="10" t="n">
        <v>0.81</v>
      </c>
      <c r="I31" s="10" t="n">
        <v>0.8162</v>
      </c>
      <c r="J31" s="10" t="n">
        <v>0.825</v>
      </c>
      <c r="K31" s="10" t="n">
        <v>0.8186</v>
      </c>
      <c r="L31" s="10" t="n">
        <v>0.8127</v>
      </c>
    </row>
    <row r="32" customFormat="false" ht="15.75" hidden="false" customHeight="false" outlineLevel="0" collapsed="false">
      <c r="A32" s="10" t="n">
        <v>59</v>
      </c>
      <c r="B32" s="10" t="n">
        <v>0.8666</v>
      </c>
      <c r="C32" s="10" t="n">
        <v>0.8447</v>
      </c>
      <c r="D32" s="10" t="n">
        <v>0.8382</v>
      </c>
      <c r="E32" s="10" t="n">
        <v>0.8005</v>
      </c>
      <c r="F32" s="10" t="n">
        <v>0.8122</v>
      </c>
      <c r="G32" s="26" t="n">
        <v>0.8175</v>
      </c>
      <c r="H32" s="10" t="n">
        <v>0.8025</v>
      </c>
      <c r="I32" s="10" t="n">
        <v>0.8089</v>
      </c>
      <c r="J32" s="10" t="n">
        <v>0.8163</v>
      </c>
      <c r="K32" s="10" t="n">
        <v>0.8101</v>
      </c>
      <c r="L32" s="10" t="n">
        <v>0.8045</v>
      </c>
    </row>
    <row r="33" customFormat="false" ht="15.75" hidden="false" customHeight="false" outlineLevel="0" collapsed="false">
      <c r="A33" s="10" t="n">
        <v>60</v>
      </c>
      <c r="B33" s="10" t="n">
        <v>0.8603</v>
      </c>
      <c r="C33" s="10" t="n">
        <v>0.8379</v>
      </c>
      <c r="D33" s="10" t="n">
        <v>0.8309</v>
      </c>
      <c r="E33" s="10" t="n">
        <v>0.7924</v>
      </c>
      <c r="F33" s="10" t="n">
        <v>0.8044</v>
      </c>
      <c r="G33" s="26" t="n">
        <v>0.8098</v>
      </c>
      <c r="H33" s="10" t="n">
        <v>0.7951</v>
      </c>
      <c r="I33" s="10" t="n">
        <v>0.8015</v>
      </c>
      <c r="J33" s="10" t="n">
        <v>0.8076</v>
      </c>
      <c r="K33" s="10" t="n">
        <v>0.8015</v>
      </c>
      <c r="L33" s="10" t="n">
        <v>0.7961</v>
      </c>
    </row>
    <row r="34" customFormat="false" ht="15.75" hidden="false" customHeight="false" outlineLevel="0" collapsed="false">
      <c r="A34" s="10" t="n">
        <v>61</v>
      </c>
      <c r="B34" s="10" t="n">
        <v>0.8541</v>
      </c>
      <c r="C34" s="10" t="n">
        <v>0.831</v>
      </c>
      <c r="D34" s="10" t="n">
        <v>0.8237</v>
      </c>
      <c r="E34" s="10" t="n">
        <v>0.7842</v>
      </c>
      <c r="F34" s="10" t="n">
        <v>0.7966</v>
      </c>
      <c r="G34" s="26" t="n">
        <v>0.802</v>
      </c>
      <c r="H34" s="10" t="n">
        <v>0.7876</v>
      </c>
      <c r="I34" s="10" t="n">
        <v>0.7941</v>
      </c>
      <c r="J34" s="10" t="n">
        <v>0.7989</v>
      </c>
      <c r="K34" s="10" t="n">
        <v>0.7929</v>
      </c>
      <c r="L34" s="10" t="n">
        <v>0.7877</v>
      </c>
    </row>
    <row r="35" customFormat="false" ht="15.75" hidden="false" customHeight="false" outlineLevel="0" collapsed="false">
      <c r="A35" s="10" t="n">
        <v>62</v>
      </c>
      <c r="B35" s="10" t="n">
        <v>0.848</v>
      </c>
      <c r="C35" s="10" t="n">
        <v>0.8242</v>
      </c>
      <c r="D35" s="10" t="n">
        <v>0.8165</v>
      </c>
      <c r="E35" s="10" t="n">
        <v>0.776</v>
      </c>
      <c r="F35" s="10" t="n">
        <v>0.7888</v>
      </c>
      <c r="G35" s="26" t="n">
        <v>0.7942</v>
      </c>
      <c r="H35" s="10" t="n">
        <v>0.7801</v>
      </c>
      <c r="I35" s="10" t="n">
        <v>0.7867</v>
      </c>
      <c r="J35" s="10" t="n">
        <v>0.7901</v>
      </c>
      <c r="K35" s="10" t="n">
        <v>0.7842</v>
      </c>
      <c r="L35" s="10" t="n">
        <v>0.7793</v>
      </c>
    </row>
    <row r="36" customFormat="false" ht="15.75" hidden="false" customHeight="false" outlineLevel="0" collapsed="false">
      <c r="A36" s="10" t="n">
        <v>63</v>
      </c>
      <c r="B36" s="10" t="n">
        <v>0.842</v>
      </c>
      <c r="C36" s="10" t="n">
        <v>0.8174</v>
      </c>
      <c r="D36" s="10" t="n">
        <v>0.8093</v>
      </c>
      <c r="E36" s="10" t="n">
        <v>0.7677</v>
      </c>
      <c r="F36" s="10" t="n">
        <v>0.7809</v>
      </c>
      <c r="G36" s="26" t="n">
        <v>0.7863</v>
      </c>
      <c r="H36" s="10" t="n">
        <v>0.7726</v>
      </c>
      <c r="I36" s="10" t="n">
        <v>0.7792</v>
      </c>
      <c r="J36" s="10" t="n">
        <v>0.7813</v>
      </c>
      <c r="K36" s="10" t="n">
        <v>0.7755</v>
      </c>
      <c r="L36" s="10" t="n">
        <v>0.7708</v>
      </c>
    </row>
    <row r="37" customFormat="false" ht="15.75" hidden="false" customHeight="false" outlineLevel="0" collapsed="false">
      <c r="A37" s="10" t="n">
        <v>64</v>
      </c>
      <c r="B37" s="10" t="n">
        <v>0.836</v>
      </c>
      <c r="C37" s="10" t="n">
        <v>0.8106</v>
      </c>
      <c r="D37" s="10" t="n">
        <v>0.8022</v>
      </c>
      <c r="E37" s="10" t="n">
        <v>0.7594</v>
      </c>
      <c r="F37" s="10" t="n">
        <v>0.773</v>
      </c>
      <c r="G37" s="26" t="n">
        <v>0.7785</v>
      </c>
      <c r="H37" s="10" t="n">
        <v>0.7651</v>
      </c>
      <c r="I37" s="10" t="n">
        <v>0.7717</v>
      </c>
      <c r="J37" s="10" t="n">
        <v>0.7725</v>
      </c>
      <c r="K37" s="10" t="n">
        <v>0.7667</v>
      </c>
      <c r="L37" s="10" t="n">
        <v>0.7623</v>
      </c>
    </row>
    <row r="38" customFormat="false" ht="15.75" hidden="false" customHeight="false" outlineLevel="0" collapsed="false">
      <c r="A38" s="10" t="n">
        <v>65</v>
      </c>
      <c r="B38" s="10" t="n">
        <v>0.83</v>
      </c>
      <c r="C38" s="10" t="n">
        <v>0.8038</v>
      </c>
      <c r="D38" s="10" t="n">
        <v>0.795</v>
      </c>
      <c r="E38" s="10" t="n">
        <v>0.751</v>
      </c>
      <c r="F38" s="10" t="n">
        <v>0.7651</v>
      </c>
      <c r="G38" s="26" t="n">
        <v>0.7706</v>
      </c>
      <c r="H38" s="10" t="n">
        <v>0.7576</v>
      </c>
      <c r="I38" s="10" t="n">
        <v>0.7642</v>
      </c>
      <c r="J38" s="10" t="n">
        <v>0.7637</v>
      </c>
      <c r="K38" s="10" t="n">
        <v>0.7578</v>
      </c>
      <c r="L38" s="10" t="n">
        <v>0.7537</v>
      </c>
    </row>
    <row r="39" customFormat="false" ht="15.75" hidden="false" customHeight="false" outlineLevel="0" collapsed="false">
      <c r="A39" s="10" t="n">
        <v>66</v>
      </c>
      <c r="B39" s="10" t="n">
        <v>0.8242</v>
      </c>
      <c r="C39" s="10" t="n">
        <v>0.7971</v>
      </c>
      <c r="D39" s="10" t="n">
        <v>0.7879</v>
      </c>
      <c r="E39" s="10" t="n">
        <v>0.7426</v>
      </c>
      <c r="F39" s="10" t="n">
        <v>0.7572</v>
      </c>
      <c r="G39" s="26" t="n">
        <v>0.7628</v>
      </c>
      <c r="H39" s="10" t="n">
        <v>0.7501</v>
      </c>
      <c r="I39" s="10" t="n">
        <v>0.7566</v>
      </c>
      <c r="J39" s="10" t="n">
        <v>0.7549</v>
      </c>
      <c r="K39" s="10" t="n">
        <v>0.7489</v>
      </c>
      <c r="L39" s="10" t="n">
        <v>0.745</v>
      </c>
    </row>
    <row r="40" customFormat="false" ht="15.75" hidden="false" customHeight="false" outlineLevel="0" collapsed="false">
      <c r="A40" s="10" t="n">
        <v>67</v>
      </c>
      <c r="B40" s="10" t="n">
        <v>0.8184</v>
      </c>
      <c r="C40" s="10" t="n">
        <v>0.7904</v>
      </c>
      <c r="D40" s="10" t="n">
        <v>0.7807</v>
      </c>
      <c r="E40" s="10" t="n">
        <v>0.7341</v>
      </c>
      <c r="F40" s="10" t="n">
        <v>0.7493</v>
      </c>
      <c r="G40" s="26" t="n">
        <v>0.7549</v>
      </c>
      <c r="H40" s="10" t="n">
        <v>0.7427</v>
      </c>
      <c r="I40" s="10" t="n">
        <v>0.749</v>
      </c>
      <c r="J40" s="10" t="n">
        <v>0.746</v>
      </c>
      <c r="K40" s="10" t="n">
        <v>0.7399</v>
      </c>
      <c r="L40" s="10" t="n">
        <v>0.7363</v>
      </c>
    </row>
    <row r="41" customFormat="false" ht="15.75" hidden="false" customHeight="false" outlineLevel="0" collapsed="false">
      <c r="A41" s="10" t="n">
        <v>68</v>
      </c>
      <c r="B41" s="10" t="n">
        <v>0.8127</v>
      </c>
      <c r="C41" s="10" t="n">
        <v>0.7838</v>
      </c>
      <c r="D41" s="10" t="n">
        <v>0.7736</v>
      </c>
      <c r="E41" s="10" t="n">
        <v>0.7256</v>
      </c>
      <c r="F41" s="10" t="n">
        <v>0.7414</v>
      </c>
      <c r="G41" s="26" t="n">
        <v>0.747</v>
      </c>
      <c r="H41" s="10" t="n">
        <v>0.7352</v>
      </c>
      <c r="I41" s="10" t="n">
        <v>0.7414</v>
      </c>
      <c r="J41" s="10" t="n">
        <v>0.7371</v>
      </c>
      <c r="K41" s="10" t="n">
        <v>0.7309</v>
      </c>
      <c r="L41" s="10" t="n">
        <v>0.7276</v>
      </c>
    </row>
    <row r="42" customFormat="false" ht="15.75" hidden="false" customHeight="false" outlineLevel="0" collapsed="false">
      <c r="A42" s="10" t="n">
        <v>69</v>
      </c>
      <c r="B42" s="10" t="n">
        <v>0.807</v>
      </c>
      <c r="C42" s="10" t="n">
        <v>0.7771</v>
      </c>
      <c r="D42" s="10" t="n">
        <v>0.7665</v>
      </c>
      <c r="E42" s="10" t="n">
        <v>0.7171</v>
      </c>
      <c r="F42" s="10" t="n">
        <v>0.7334</v>
      </c>
      <c r="G42" s="26" t="n">
        <v>0.7391</v>
      </c>
      <c r="H42" s="10" t="n">
        <v>0.7277</v>
      </c>
      <c r="I42" s="10" t="n">
        <v>0.7338</v>
      </c>
      <c r="J42" s="10" t="n">
        <v>0.7282</v>
      </c>
      <c r="K42" s="10" t="n">
        <v>0.7219</v>
      </c>
      <c r="L42" s="10" t="n">
        <v>0.7188</v>
      </c>
    </row>
    <row r="43" customFormat="false" ht="15.75" hidden="false" customHeight="false" outlineLevel="0" collapsed="false">
      <c r="A43" s="10" t="n">
        <v>70</v>
      </c>
      <c r="B43" s="10" t="n">
        <v>0.8014</v>
      </c>
      <c r="C43" s="10" t="n">
        <v>0.7705</v>
      </c>
      <c r="D43" s="10" t="n">
        <v>0.7594</v>
      </c>
      <c r="E43" s="10" t="n">
        <v>0.7084</v>
      </c>
      <c r="F43" s="10" t="n">
        <v>0.7254</v>
      </c>
      <c r="G43" s="26" t="n">
        <v>0.7312</v>
      </c>
      <c r="H43" s="10" t="n">
        <v>0.7202</v>
      </c>
      <c r="I43" s="10" t="n">
        <v>0.7261</v>
      </c>
      <c r="J43" s="10" t="n">
        <v>0.7193</v>
      </c>
      <c r="K43" s="10" t="n">
        <v>0.7128</v>
      </c>
      <c r="L43" s="10" t="n">
        <v>0.71</v>
      </c>
    </row>
    <row r="44" customFormat="false" ht="15.75" hidden="false" customHeight="false" outlineLevel="0" collapsed="false">
      <c r="A44" s="10" t="n">
        <v>71</v>
      </c>
      <c r="B44" s="10" t="n">
        <v>0.7958</v>
      </c>
      <c r="C44" s="10" t="n">
        <v>0.7639</v>
      </c>
      <c r="D44" s="10" t="n">
        <v>0.7524</v>
      </c>
      <c r="E44" s="10" t="n">
        <v>0.6998</v>
      </c>
      <c r="F44" s="10" t="n">
        <v>0.7174</v>
      </c>
      <c r="G44" s="26" t="n">
        <v>0.7232</v>
      </c>
      <c r="H44" s="10" t="n">
        <v>0.7127</v>
      </c>
      <c r="I44" s="10" t="n">
        <v>0.7184</v>
      </c>
      <c r="J44" s="10" t="n">
        <v>0.7103</v>
      </c>
      <c r="K44" s="10" t="n">
        <v>0.7036</v>
      </c>
      <c r="L44" s="10" t="n">
        <v>0.7011</v>
      </c>
    </row>
    <row r="45" customFormat="false" ht="15.75" hidden="false" customHeight="false" outlineLevel="0" collapsed="false">
      <c r="A45" s="10" t="n">
        <v>72</v>
      </c>
      <c r="B45" s="10" t="n">
        <v>0.7903</v>
      </c>
      <c r="C45" s="10" t="n">
        <v>0.7573</v>
      </c>
      <c r="D45" s="10" t="n">
        <v>0.7453</v>
      </c>
      <c r="E45" s="10" t="n">
        <v>0.6911</v>
      </c>
      <c r="F45" s="10" t="n">
        <v>0.7094</v>
      </c>
      <c r="G45" s="26" t="n">
        <v>0.7153</v>
      </c>
      <c r="H45" s="10" t="n">
        <v>0.7052</v>
      </c>
      <c r="I45" s="10" t="n">
        <v>0.7107</v>
      </c>
      <c r="J45" s="10" t="n">
        <v>0.7013</v>
      </c>
      <c r="K45" s="10" t="n">
        <v>0.6944</v>
      </c>
      <c r="L45" s="10" t="n">
        <v>0.6922</v>
      </c>
    </row>
    <row r="46" customFormat="false" ht="15.75" hidden="false" customHeight="false" outlineLevel="0" collapsed="false">
      <c r="A46" s="10" t="n">
        <v>73</v>
      </c>
      <c r="B46" s="10" t="n">
        <v>0.7849</v>
      </c>
      <c r="C46" s="10" t="n">
        <v>0.7508</v>
      </c>
      <c r="D46" s="10" t="n">
        <v>0.7382</v>
      </c>
      <c r="E46" s="10" t="n">
        <v>0.6823</v>
      </c>
      <c r="F46" s="10" t="n">
        <v>0.7014</v>
      </c>
      <c r="G46" s="26" t="n">
        <v>0.7073</v>
      </c>
      <c r="H46" s="10" t="n">
        <v>0.6976</v>
      </c>
      <c r="I46" s="10" t="n">
        <v>0.7025</v>
      </c>
      <c r="J46" s="10" t="n">
        <v>0.6923</v>
      </c>
      <c r="K46" s="10" t="n">
        <v>0.6851</v>
      </c>
      <c r="L46" s="10" t="n">
        <v>0.6832</v>
      </c>
    </row>
    <row r="47" customFormat="false" ht="15.75" hidden="false" customHeight="false" outlineLevel="0" collapsed="false">
      <c r="A47" s="10" t="n">
        <v>74</v>
      </c>
      <c r="B47" s="10" t="n">
        <v>0.7796</v>
      </c>
      <c r="C47" s="10" t="n">
        <v>0.7442</v>
      </c>
      <c r="D47" s="10" t="n">
        <v>0.7312</v>
      </c>
      <c r="E47" s="10" t="n">
        <v>0.6735</v>
      </c>
      <c r="F47" s="10" t="n">
        <v>0.6933</v>
      </c>
      <c r="G47" s="26" t="n">
        <v>0.6992</v>
      </c>
      <c r="H47" s="10" t="n">
        <v>0.6897</v>
      </c>
      <c r="I47" s="10" t="n">
        <v>0.6938</v>
      </c>
      <c r="J47" s="10" t="n">
        <v>0.6833</v>
      </c>
      <c r="K47" s="10" t="n">
        <v>0.6758</v>
      </c>
      <c r="L47" s="10" t="n">
        <v>0.6742</v>
      </c>
    </row>
    <row r="48" customFormat="false" ht="15.75" hidden="false" customHeight="false" outlineLevel="0" collapsed="false">
      <c r="A48" s="10" t="n">
        <v>75</v>
      </c>
      <c r="B48" s="10" t="n">
        <v>0.7743</v>
      </c>
      <c r="C48" s="10" t="n">
        <v>0.7377</v>
      </c>
      <c r="D48" s="10" t="n">
        <v>0.7242</v>
      </c>
      <c r="E48" s="10" t="n">
        <v>0.6647</v>
      </c>
      <c r="F48" s="10" t="n">
        <v>0.6848</v>
      </c>
      <c r="G48" s="26" t="n">
        <v>0.6906</v>
      </c>
      <c r="H48" s="10" t="n">
        <v>0.6812</v>
      </c>
      <c r="I48" s="10" t="n">
        <v>0.6847</v>
      </c>
      <c r="J48" s="10" t="n">
        <v>0.6743</v>
      </c>
      <c r="K48" s="10" t="n">
        <v>0.6665</v>
      </c>
      <c r="L48" s="10" t="n">
        <v>0.6651</v>
      </c>
    </row>
    <row r="49" customFormat="false" ht="15.75" hidden="false" customHeight="false" outlineLevel="0" collapsed="false">
      <c r="A49" s="10" t="n">
        <v>76</v>
      </c>
      <c r="B49" s="10" t="n">
        <v>0.769</v>
      </c>
      <c r="C49" s="10" t="n">
        <v>0.7313</v>
      </c>
      <c r="D49" s="10" t="n">
        <v>0.7172</v>
      </c>
      <c r="E49" s="10" t="n">
        <v>0.6555</v>
      </c>
      <c r="F49" s="10" t="n">
        <v>0.6758</v>
      </c>
      <c r="G49" s="26" t="n">
        <v>0.6816</v>
      </c>
      <c r="H49" s="10" t="n">
        <v>0.6722</v>
      </c>
      <c r="I49" s="10" t="n">
        <v>0.6752</v>
      </c>
      <c r="J49" s="10" t="n">
        <v>0.6652</v>
      </c>
      <c r="K49" s="10" t="n">
        <v>0.6571</v>
      </c>
      <c r="L49" s="10" t="n">
        <v>0.656</v>
      </c>
    </row>
    <row r="50" customFormat="false" ht="15.75" hidden="false" customHeight="false" outlineLevel="0" collapsed="false">
      <c r="A50" s="10" t="n">
        <v>77</v>
      </c>
      <c r="B50" s="10" t="n">
        <v>0.7632</v>
      </c>
      <c r="C50" s="10" t="n">
        <v>0.7248</v>
      </c>
      <c r="D50" s="10" t="n">
        <v>0.7102</v>
      </c>
      <c r="E50" s="10" t="n">
        <v>0.6459</v>
      </c>
      <c r="F50" s="10" t="n">
        <v>0.6664</v>
      </c>
      <c r="G50" s="26" t="n">
        <v>0.672</v>
      </c>
      <c r="H50" s="10" t="n">
        <v>0.6628</v>
      </c>
      <c r="I50" s="10" t="n">
        <v>0.6652</v>
      </c>
      <c r="J50" s="10" t="n">
        <v>0.6561</v>
      </c>
      <c r="K50" s="10" t="n">
        <v>0.6476</v>
      </c>
      <c r="L50" s="10" t="n">
        <v>0.6468</v>
      </c>
    </row>
    <row r="51" customFormat="false" ht="15.75" hidden="false" customHeight="false" outlineLevel="0" collapsed="false">
      <c r="A51" s="10" t="n">
        <v>78</v>
      </c>
      <c r="B51" s="10" t="n">
        <v>0.7569</v>
      </c>
      <c r="C51" s="10" t="n">
        <v>0.7184</v>
      </c>
      <c r="D51" s="10" t="n">
        <v>0.7032</v>
      </c>
      <c r="E51" s="10" t="n">
        <v>0.6359</v>
      </c>
      <c r="F51" s="10" t="n">
        <v>0.6565</v>
      </c>
      <c r="G51" s="26" t="n">
        <v>0.662</v>
      </c>
      <c r="H51" s="10" t="n">
        <v>0.6529</v>
      </c>
      <c r="I51" s="10" t="n">
        <v>0.6547</v>
      </c>
      <c r="J51" s="10" t="n">
        <v>0.647</v>
      </c>
      <c r="K51" s="10" t="n">
        <v>0.6381</v>
      </c>
      <c r="L51" s="10" t="n">
        <v>0.6376</v>
      </c>
    </row>
    <row r="52" customFormat="false" ht="15.75" hidden="false" customHeight="false" outlineLevel="0" collapsed="false">
      <c r="A52" s="10" t="n">
        <v>79</v>
      </c>
      <c r="B52" s="10" t="n">
        <v>0.7501</v>
      </c>
      <c r="C52" s="10" t="n">
        <v>0.7114</v>
      </c>
      <c r="D52" s="10" t="n">
        <v>0.6956</v>
      </c>
      <c r="E52" s="10" t="n">
        <v>0.6255</v>
      </c>
      <c r="F52" s="10" t="n">
        <v>0.6462</v>
      </c>
      <c r="G52" s="26" t="n">
        <v>0.6516</v>
      </c>
      <c r="H52" s="10" t="n">
        <v>0.6425</v>
      </c>
      <c r="I52" s="10" t="n">
        <v>0.6438</v>
      </c>
      <c r="J52" s="10" t="n">
        <v>0.6379</v>
      </c>
      <c r="K52" s="10" t="n">
        <v>0.6286</v>
      </c>
      <c r="L52" s="10" t="n">
        <v>0.6284</v>
      </c>
    </row>
    <row r="53" customFormat="false" ht="15.75" hidden="false" customHeight="false" outlineLevel="0" collapsed="false">
      <c r="A53" s="10" t="n">
        <v>80</v>
      </c>
      <c r="B53" s="10" t="n">
        <v>0.7427</v>
      </c>
      <c r="C53" s="10" t="n">
        <v>0.704</v>
      </c>
      <c r="D53" s="10" t="n">
        <v>0.6875</v>
      </c>
      <c r="E53" s="10" t="n">
        <v>0.6148</v>
      </c>
      <c r="F53" s="10" t="n">
        <v>0.6354</v>
      </c>
      <c r="G53" s="26" t="n">
        <v>0.6407</v>
      </c>
      <c r="H53" s="10" t="n">
        <v>0.6316</v>
      </c>
      <c r="I53" s="10" t="n">
        <v>0.6324</v>
      </c>
      <c r="J53" s="10" t="n">
        <v>0.6288</v>
      </c>
      <c r="K53" s="10" t="n">
        <v>0.619</v>
      </c>
      <c r="L53" s="10" t="n">
        <v>0.6191</v>
      </c>
    </row>
    <row r="54" customFormat="false" ht="15.75" hidden="false" customHeight="false" outlineLevel="0" collapsed="false">
      <c r="A54" s="10" t="n">
        <v>81</v>
      </c>
      <c r="B54" s="10" t="n">
        <v>0.7348</v>
      </c>
      <c r="C54" s="10" t="n">
        <v>0.696</v>
      </c>
      <c r="D54" s="10" t="n">
        <v>0.6787</v>
      </c>
      <c r="E54" s="10" t="n">
        <v>0.6037</v>
      </c>
      <c r="F54" s="10" t="n">
        <v>0.6241</v>
      </c>
      <c r="G54" s="26" t="n">
        <v>0.6292</v>
      </c>
      <c r="H54" s="10" t="n">
        <v>0.6202</v>
      </c>
      <c r="I54" s="10" t="n">
        <v>0.6205</v>
      </c>
      <c r="J54" s="10" t="n">
        <v>0.6196</v>
      </c>
      <c r="K54" s="10" t="n">
        <v>0.6094</v>
      </c>
      <c r="L54" s="10" t="n">
        <v>0.6098</v>
      </c>
    </row>
    <row r="55" customFormat="false" ht="15.75" hidden="false" customHeight="false" outlineLevel="0" collapsed="false">
      <c r="A55" s="10" t="n">
        <v>82</v>
      </c>
      <c r="B55" s="10" t="n">
        <v>0.7263</v>
      </c>
      <c r="C55" s="10" t="n">
        <v>0.6875</v>
      </c>
      <c r="D55" s="10" t="n">
        <v>0.6693</v>
      </c>
      <c r="E55" s="10" t="n">
        <v>0.5922</v>
      </c>
      <c r="F55" s="10" t="n">
        <v>0.6124</v>
      </c>
      <c r="G55" s="26" t="n">
        <v>0.6174</v>
      </c>
      <c r="H55" s="10" t="n">
        <v>0.6083</v>
      </c>
      <c r="I55" s="10" t="n">
        <v>0.6082</v>
      </c>
      <c r="J55" s="10" t="n">
        <v>0.6098</v>
      </c>
      <c r="K55" s="10" t="n">
        <v>0.5997</v>
      </c>
      <c r="L55" s="10" t="n">
        <v>0.6004</v>
      </c>
    </row>
    <row r="56" customFormat="false" ht="15.75" hidden="false" customHeight="false" outlineLevel="0" collapsed="false">
      <c r="A56" s="10" t="n">
        <v>83</v>
      </c>
      <c r="B56" s="10" t="n">
        <v>0.7173</v>
      </c>
      <c r="C56" s="10" t="n">
        <v>0.6785</v>
      </c>
      <c r="D56" s="10" t="n">
        <v>0.6593</v>
      </c>
      <c r="E56" s="10" t="n">
        <v>0.5804</v>
      </c>
      <c r="F56" s="10" t="n">
        <v>0.6003</v>
      </c>
      <c r="G56" s="26" t="n">
        <v>0.6051</v>
      </c>
      <c r="H56" s="10" t="n">
        <v>0.596</v>
      </c>
      <c r="I56" s="10" t="n">
        <v>0.5955</v>
      </c>
      <c r="J56" s="10" t="n">
        <v>0.5993</v>
      </c>
      <c r="K56" s="10" t="n">
        <v>0.5893</v>
      </c>
      <c r="L56" s="10" t="n">
        <v>0.5903</v>
      </c>
    </row>
    <row r="57" customFormat="false" ht="15.75" hidden="false" customHeight="false" outlineLevel="0" collapsed="false">
      <c r="A57" s="10" t="n">
        <v>84</v>
      </c>
      <c r="B57" s="10" t="n">
        <v>0.7078</v>
      </c>
      <c r="C57" s="10" t="n">
        <v>0.669</v>
      </c>
      <c r="D57" s="10" t="n">
        <v>0.6486</v>
      </c>
      <c r="E57" s="10" t="n">
        <v>0.5682</v>
      </c>
      <c r="F57" s="10" t="n">
        <v>0.5876</v>
      </c>
      <c r="G57" s="26" t="n">
        <v>0.5922</v>
      </c>
      <c r="H57" s="10" t="n">
        <v>0.5832</v>
      </c>
      <c r="I57" s="10" t="n">
        <v>0.5823</v>
      </c>
      <c r="J57" s="10" t="n">
        <v>0.5881</v>
      </c>
      <c r="K57" s="10" t="n">
        <v>0.5783</v>
      </c>
      <c r="L57" s="10" t="n">
        <v>0.5795</v>
      </c>
    </row>
    <row r="58" customFormat="false" ht="15.75" hidden="false" customHeight="false" outlineLevel="0" collapsed="false">
      <c r="A58" s="10" t="n">
        <v>85</v>
      </c>
      <c r="B58" s="10" t="n">
        <v>0.6977</v>
      </c>
      <c r="C58" s="10" t="n">
        <v>0.659</v>
      </c>
      <c r="D58" s="10" t="n">
        <v>0.6374</v>
      </c>
      <c r="E58" s="10" t="n">
        <v>0.5556</v>
      </c>
      <c r="F58" s="10" t="n">
        <v>0.5746</v>
      </c>
      <c r="G58" s="26" t="n">
        <v>0.579</v>
      </c>
      <c r="H58" s="10" t="n">
        <v>0.5698</v>
      </c>
      <c r="I58" s="10" t="n">
        <v>0.5686</v>
      </c>
      <c r="J58" s="10" t="n">
        <v>0.5762</v>
      </c>
      <c r="K58" s="10" t="n">
        <v>0.5665</v>
      </c>
      <c r="L58" s="10" t="n">
        <v>0.5679</v>
      </c>
    </row>
    <row r="59" customFormat="false" ht="15.75" hidden="false" customHeight="false" outlineLevel="0" collapsed="false">
      <c r="A59" s="10" t="n">
        <v>86</v>
      </c>
      <c r="B59" s="10" t="n">
        <v>0.6871</v>
      </c>
      <c r="C59" s="10" t="n">
        <v>0.6484</v>
      </c>
      <c r="D59" s="10" t="n">
        <v>0.6256</v>
      </c>
      <c r="E59" s="10" t="n">
        <v>0.5426</v>
      </c>
      <c r="F59" s="10" t="n">
        <v>0.561</v>
      </c>
      <c r="G59" s="26" t="n">
        <v>0.5652</v>
      </c>
      <c r="H59" s="10" t="n">
        <v>0.5561</v>
      </c>
      <c r="I59" s="10" t="n">
        <v>0.5545</v>
      </c>
      <c r="J59" s="10" t="n">
        <v>0.5637</v>
      </c>
      <c r="K59" s="10" t="n">
        <v>0.5541</v>
      </c>
      <c r="L59" s="10" t="n">
        <v>0.5556</v>
      </c>
    </row>
    <row r="60" customFormat="false" ht="15.75" hidden="false" customHeight="false" outlineLevel="0" collapsed="false">
      <c r="A60" s="10" t="n">
        <v>87</v>
      </c>
      <c r="B60" s="10" t="n">
        <v>0.6759</v>
      </c>
      <c r="C60" s="10" t="n">
        <v>0.6373</v>
      </c>
      <c r="D60" s="10" t="n">
        <v>0.6132</v>
      </c>
      <c r="E60" s="10" t="n">
        <v>0.5292</v>
      </c>
      <c r="F60" s="10" t="n">
        <v>0.5471</v>
      </c>
      <c r="G60" s="26" t="n">
        <v>0.551</v>
      </c>
      <c r="H60" s="10" t="n">
        <v>0.5418</v>
      </c>
      <c r="I60" s="10" t="n">
        <v>0.5399</v>
      </c>
      <c r="J60" s="10" t="n">
        <v>0.5505</v>
      </c>
      <c r="K60" s="10" t="n">
        <v>0.541</v>
      </c>
      <c r="L60" s="10" t="n">
        <v>0.5425</v>
      </c>
    </row>
    <row r="61" customFormat="false" ht="15.75" hidden="false" customHeight="false" outlineLevel="0" collapsed="false">
      <c r="A61" s="10" t="n">
        <v>88</v>
      </c>
      <c r="B61" s="10" t="n">
        <v>0.6643</v>
      </c>
      <c r="C61" s="10" t="n">
        <v>0.6258</v>
      </c>
      <c r="D61" s="10" t="n">
        <v>0.6002</v>
      </c>
      <c r="E61" s="10" t="n">
        <v>0.5155</v>
      </c>
      <c r="F61" s="10" t="n">
        <v>0.5326</v>
      </c>
      <c r="G61" s="26" t="n">
        <v>0.5363</v>
      </c>
      <c r="H61" s="10" t="n">
        <v>0.527</v>
      </c>
      <c r="I61" s="10" t="n">
        <v>0.5249</v>
      </c>
      <c r="J61" s="10" t="n">
        <v>0.5366</v>
      </c>
      <c r="K61" s="10" t="n">
        <v>0.5272</v>
      </c>
      <c r="L61" s="10" t="n">
        <v>0.5287</v>
      </c>
    </row>
    <row r="62" customFormat="false" ht="15.75" hidden="false" customHeight="false" outlineLevel="0" collapsed="false">
      <c r="A62" s="10" t="n">
        <v>89</v>
      </c>
      <c r="B62" s="10" t="n">
        <v>0.652</v>
      </c>
      <c r="C62" s="10" t="n">
        <v>0.6137</v>
      </c>
      <c r="D62" s="10" t="n">
        <v>0.5865</v>
      </c>
      <c r="E62" s="10" t="n">
        <v>0.5014</v>
      </c>
      <c r="F62" s="10" t="n">
        <v>0.5177</v>
      </c>
      <c r="G62" s="26" t="n">
        <v>0.5212</v>
      </c>
      <c r="H62" s="10" t="n">
        <v>0.5118</v>
      </c>
      <c r="I62" s="10" t="n">
        <v>0.5094</v>
      </c>
      <c r="J62" s="10" t="n">
        <v>0.522</v>
      </c>
      <c r="K62" s="10" t="n">
        <v>0.5127</v>
      </c>
      <c r="L62" s="10" t="n">
        <v>0.5142</v>
      </c>
    </row>
    <row r="63" customFormat="false" ht="15.75" hidden="false" customHeight="false" outlineLevel="0" collapsed="false">
      <c r="A63" s="10" t="n">
        <v>90</v>
      </c>
      <c r="B63" s="10" t="n">
        <v>0.6393</v>
      </c>
      <c r="C63" s="10" t="n">
        <v>0.6011</v>
      </c>
      <c r="D63" s="10" t="n">
        <v>0.5723</v>
      </c>
      <c r="E63" s="10" t="n">
        <v>0.4869</v>
      </c>
      <c r="F63" s="10" t="n">
        <v>0.5024</v>
      </c>
      <c r="G63" s="26" t="n">
        <v>0.5056</v>
      </c>
      <c r="H63" s="10" t="n">
        <v>0.496</v>
      </c>
      <c r="I63" s="10" t="n">
        <v>0.4935</v>
      </c>
      <c r="J63" s="10" t="n">
        <v>0.5067</v>
      </c>
      <c r="K63" s="10" t="n">
        <v>0.4975</v>
      </c>
      <c r="L63" s="10" t="n">
        <v>0.499</v>
      </c>
    </row>
    <row r="64" customFormat="false" ht="15.75" hidden="false" customHeight="false" outlineLevel="0" collapsed="false">
      <c r="A64" s="10" t="n">
        <v>91</v>
      </c>
      <c r="B64" s="10" t="n">
        <v>0.626</v>
      </c>
      <c r="C64" s="10" t="n">
        <v>0.5879</v>
      </c>
      <c r="D64" s="10" t="n">
        <v>0.5574</v>
      </c>
      <c r="E64" s="10" t="n">
        <v>0.4721</v>
      </c>
      <c r="F64" s="10" t="n">
        <v>0.4866</v>
      </c>
      <c r="G64" s="26" t="n">
        <v>0.4895</v>
      </c>
      <c r="H64" s="10" t="n">
        <v>0.4798</v>
      </c>
      <c r="I64" s="10" t="n">
        <v>0.4771</v>
      </c>
      <c r="J64" s="10" t="n">
        <v>0.4908</v>
      </c>
      <c r="K64" s="10" t="n">
        <v>0.4816</v>
      </c>
      <c r="L64" s="10" t="n">
        <v>0.483</v>
      </c>
    </row>
    <row r="65" customFormat="false" ht="15.75" hidden="false" customHeight="false" outlineLevel="0" collapsed="false">
      <c r="A65" s="10" t="n">
        <v>92</v>
      </c>
      <c r="B65" s="10" t="n">
        <v>0.6121</v>
      </c>
      <c r="C65" s="10" t="n">
        <v>0.5743</v>
      </c>
      <c r="D65" s="10" t="n">
        <v>0.542</v>
      </c>
      <c r="E65" s="10" t="n">
        <v>0.4569</v>
      </c>
      <c r="F65" s="10" t="n">
        <v>0.4703</v>
      </c>
      <c r="G65" s="26" t="n">
        <v>0.4729</v>
      </c>
      <c r="H65" s="10" t="n">
        <v>0.4631</v>
      </c>
      <c r="I65" s="10" t="n">
        <v>0.4603</v>
      </c>
      <c r="J65" s="10" t="n">
        <v>0.4742</v>
      </c>
      <c r="K65" s="10" t="n">
        <v>0.465</v>
      </c>
      <c r="L65" s="10" t="n">
        <v>0.4662</v>
      </c>
    </row>
    <row r="66" customFormat="false" ht="15.75" hidden="false" customHeight="false" outlineLevel="0" collapsed="false">
      <c r="A66" s="10" t="n">
        <v>93</v>
      </c>
      <c r="B66" s="10" t="n">
        <v>0.5977</v>
      </c>
      <c r="C66" s="10" t="n">
        <v>0.5601</v>
      </c>
      <c r="D66" s="10" t="n">
        <v>0.5259</v>
      </c>
      <c r="E66" s="10" t="n">
        <v>0.4413</v>
      </c>
      <c r="F66" s="10" t="n">
        <v>0.4536</v>
      </c>
      <c r="G66" s="26" t="n">
        <v>0.4559</v>
      </c>
      <c r="H66" s="10" t="n">
        <v>0.446</v>
      </c>
      <c r="I66" s="10" t="n">
        <v>0.443</v>
      </c>
      <c r="J66" s="10" t="n">
        <v>0.4569</v>
      </c>
      <c r="K66" s="10" t="n">
        <v>0.4478</v>
      </c>
      <c r="L66" s="10" t="n">
        <v>0.4488</v>
      </c>
    </row>
    <row r="67" customFormat="false" ht="15.75" hidden="false" customHeight="false" outlineLevel="0" collapsed="false">
      <c r="A67" s="10" t="n">
        <v>94</v>
      </c>
      <c r="B67" s="10" t="n">
        <v>0.5828</v>
      </c>
      <c r="C67" s="10" t="n">
        <v>0.5454</v>
      </c>
      <c r="D67" s="10" t="n">
        <v>0.5092</v>
      </c>
      <c r="E67" s="10" t="n">
        <v>0.4254</v>
      </c>
      <c r="F67" s="10" t="n">
        <v>0.4364</v>
      </c>
      <c r="G67" s="26" t="n">
        <v>0.4384</v>
      </c>
      <c r="H67" s="10" t="n">
        <v>0.4283</v>
      </c>
      <c r="I67" s="10" t="n">
        <v>0.4253</v>
      </c>
      <c r="J67" s="10" t="n">
        <v>0.439</v>
      </c>
      <c r="K67" s="10" t="n">
        <v>0.4299</v>
      </c>
      <c r="L67" s="10" t="n">
        <v>0.4306</v>
      </c>
    </row>
    <row r="68" customFormat="false" ht="15.75" hidden="false" customHeight="false" outlineLevel="0" collapsed="false">
      <c r="A68" s="10" t="n">
        <v>95</v>
      </c>
      <c r="B68" s="10" t="n">
        <v>0.5673</v>
      </c>
      <c r="C68" s="10" t="n">
        <v>0.5302</v>
      </c>
      <c r="D68" s="10" t="n">
        <v>0.492</v>
      </c>
      <c r="E68" s="10" t="n">
        <v>0.409</v>
      </c>
      <c r="F68" s="10" t="n">
        <v>0.4188</v>
      </c>
      <c r="G68" s="26" t="n">
        <v>0.4205</v>
      </c>
      <c r="H68" s="10" t="n">
        <v>0.4102</v>
      </c>
      <c r="I68" s="10" t="n">
        <v>0.4071</v>
      </c>
      <c r="J68" s="10" t="n">
        <v>0.4204</v>
      </c>
      <c r="K68" s="10" t="n">
        <v>0.4112</v>
      </c>
      <c r="L68" s="10" t="n">
        <v>0.4116</v>
      </c>
    </row>
    <row r="69" customFormat="false" ht="15.75" hidden="false" customHeight="false" outlineLevel="0" collapsed="false">
      <c r="A69" s="10" t="n">
        <v>96</v>
      </c>
      <c r="B69" s="10" t="n">
        <v>0.5513</v>
      </c>
      <c r="C69" s="10" t="n">
        <v>0.5145</v>
      </c>
      <c r="D69" s="10" t="n">
        <v>0.4741</v>
      </c>
      <c r="E69" s="10" t="n">
        <v>0.3923</v>
      </c>
      <c r="F69" s="10" t="n">
        <v>0.4007</v>
      </c>
      <c r="G69" s="26" t="n">
        <v>0.402</v>
      </c>
      <c r="H69" s="10" t="n">
        <v>0.3915</v>
      </c>
      <c r="I69" s="10" t="n">
        <v>0.3884</v>
      </c>
      <c r="J69" s="10" t="n">
        <v>0.401</v>
      </c>
      <c r="K69" s="10" t="n">
        <v>0.3919</v>
      </c>
      <c r="L69" s="10" t="n">
        <v>0.392</v>
      </c>
    </row>
    <row r="70" customFormat="false" ht="15.75" hidden="false" customHeight="false" outlineLevel="0" collapsed="false">
      <c r="A70" s="10" t="n">
        <v>97</v>
      </c>
      <c r="B70" s="10" t="n">
        <v>0.5348</v>
      </c>
      <c r="C70" s="10" t="n">
        <v>0.4983</v>
      </c>
      <c r="D70" s="10" t="n">
        <v>0.4556</v>
      </c>
      <c r="E70" s="10" t="n">
        <v>0.3753</v>
      </c>
      <c r="F70" s="10" t="n">
        <v>0.3822</v>
      </c>
      <c r="G70" s="26" t="n">
        <v>0.3831</v>
      </c>
      <c r="H70" s="10" t="n">
        <v>0.3724</v>
      </c>
      <c r="I70" s="10" t="n">
        <v>0.3693</v>
      </c>
      <c r="J70" s="10" t="n">
        <v>0.3811</v>
      </c>
      <c r="K70" s="10" t="n">
        <v>0.3719</v>
      </c>
      <c r="L70" s="10" t="n">
        <v>0.3716</v>
      </c>
    </row>
    <row r="71" customFormat="false" ht="15.75" hidden="false" customHeight="false" outlineLevel="0" collapsed="false">
      <c r="A71" s="10" t="n">
        <v>98</v>
      </c>
      <c r="B71" s="10" t="n">
        <v>0.5177</v>
      </c>
      <c r="C71" s="10" t="n">
        <v>0.4815</v>
      </c>
      <c r="D71" s="10" t="n">
        <v>0.4365</v>
      </c>
      <c r="E71" s="10" t="n">
        <v>0.3579</v>
      </c>
      <c r="F71" s="10" t="n">
        <v>0.3632</v>
      </c>
      <c r="G71" s="26" t="n">
        <v>0.3638</v>
      </c>
      <c r="H71" s="10" t="n">
        <v>0.3528</v>
      </c>
      <c r="I71" s="10" t="n">
        <v>0.3498</v>
      </c>
      <c r="J71" s="10" t="n">
        <v>0.3604</v>
      </c>
      <c r="K71" s="10" t="n">
        <v>0.3513</v>
      </c>
      <c r="L71" s="10" t="n">
        <v>0.3505</v>
      </c>
    </row>
    <row r="72" customFormat="false" ht="15.75" hidden="false" customHeight="false" outlineLevel="0" collapsed="false">
      <c r="A72" s="10" t="n">
        <v>99</v>
      </c>
      <c r="B72" s="10" t="n">
        <v>0.5</v>
      </c>
      <c r="C72" s="10" t="n">
        <v>0.4642</v>
      </c>
      <c r="D72" s="10" t="n">
        <v>0.4168</v>
      </c>
      <c r="E72" s="10" t="n">
        <v>0.34</v>
      </c>
      <c r="F72" s="10" t="n">
        <v>0.3438</v>
      </c>
      <c r="G72" s="26" t="n">
        <v>0.344</v>
      </c>
      <c r="H72" s="10" t="n">
        <v>0.3327</v>
      </c>
      <c r="I72" s="10" t="n">
        <v>0.3298</v>
      </c>
      <c r="J72" s="10" t="n">
        <v>0.3391</v>
      </c>
      <c r="K72" s="10" t="n">
        <v>0.3299</v>
      </c>
      <c r="L72" s="10" t="n">
        <v>0.3286</v>
      </c>
    </row>
    <row r="73" customFormat="false" ht="15.75" hidden="false" customHeight="false" outlineLevel="0" collapsed="false">
      <c r="A73" s="10" t="n">
        <v>100</v>
      </c>
      <c r="B73" s="10" t="n">
        <v>0.4818</v>
      </c>
      <c r="C73" s="10" t="n">
        <v>0.4464</v>
      </c>
      <c r="D73" s="10" t="n">
        <v>0.3965</v>
      </c>
      <c r="E73" s="10" t="n">
        <v>0.3219</v>
      </c>
      <c r="F73" s="10" t="n">
        <v>0.3239</v>
      </c>
      <c r="G73" s="26" t="n">
        <v>0.3237</v>
      </c>
      <c r="H73" s="10" t="n">
        <v>0.3122</v>
      </c>
      <c r="I73" s="10" t="n">
        <v>0.3093</v>
      </c>
      <c r="J73" s="10" t="n">
        <v>0.3171</v>
      </c>
      <c r="K73" s="10" t="n">
        <v>0.3079</v>
      </c>
      <c r="L73" s="10" t="n">
        <v>0.306</v>
      </c>
    </row>
    <row r="74" customFormat="false" ht="15.75" hidden="false" customHeight="false" outlineLevel="0" collapsed="false">
      <c r="A74" s="10" t="n">
        <v>101</v>
      </c>
      <c r="B74" s="10" t="n">
        <v>0.4631</v>
      </c>
      <c r="C74" s="10" t="n">
        <v>0.4281</v>
      </c>
      <c r="D74" s="10" t="n">
        <v>0.3756</v>
      </c>
      <c r="E74" s="10" t="n">
        <v>0.3033</v>
      </c>
      <c r="F74" s="10" t="n">
        <v>0.3035</v>
      </c>
      <c r="G74" s="26" t="n">
        <v>0.3029</v>
      </c>
      <c r="H74" s="10" t="n">
        <v>0.2911</v>
      </c>
      <c r="I74" s="10" t="n">
        <v>0.2884</v>
      </c>
      <c r="J74" s="10" t="n">
        <v>0.2944</v>
      </c>
      <c r="K74" s="10" t="n">
        <v>0.2852</v>
      </c>
      <c r="L74" s="10" t="n">
        <v>0.2827</v>
      </c>
    </row>
    <row r="75" customFormat="false" ht="15.75" hidden="false" customHeight="false" outlineLevel="0" collapsed="false">
      <c r="A75" s="10" t="n">
        <v>102</v>
      </c>
      <c r="B75" s="10" t="n">
        <v>0.4438</v>
      </c>
      <c r="C75" s="10" t="n">
        <v>0.4093</v>
      </c>
      <c r="D75" s="10" t="n">
        <v>0.3541</v>
      </c>
      <c r="E75" s="10" t="n">
        <v>0.2844</v>
      </c>
      <c r="F75" s="10" t="n">
        <v>0.2827</v>
      </c>
      <c r="G75" s="26" t="n">
        <v>0.2816</v>
      </c>
      <c r="H75" s="10" t="n">
        <v>0.2696</v>
      </c>
      <c r="I75" s="10" t="n">
        <v>0.2671</v>
      </c>
      <c r="J75" s="10" t="n">
        <v>0.2711</v>
      </c>
      <c r="K75" s="10" t="n">
        <v>0.2618</v>
      </c>
      <c r="L75" s="10" t="n">
        <v>0.2586</v>
      </c>
    </row>
    <row r="76" customFormat="false" ht="15.75" hidden="false" customHeight="false" outlineLevel="0" collapsed="false">
      <c r="A76" s="10" t="n">
        <v>103</v>
      </c>
      <c r="B76" s="10" t="n">
        <v>0.424</v>
      </c>
      <c r="C76" s="10" t="n">
        <v>0.39</v>
      </c>
      <c r="D76" s="10" t="n">
        <v>0.3319</v>
      </c>
      <c r="E76" s="10" t="n">
        <v>0.2652</v>
      </c>
      <c r="F76" s="10" t="n">
        <v>0.2615</v>
      </c>
      <c r="G76" s="26" t="n">
        <v>0.2599</v>
      </c>
      <c r="H76" s="10" t="n">
        <v>0.2476</v>
      </c>
      <c r="I76" s="10" t="n">
        <v>0.2453</v>
      </c>
      <c r="J76" s="10" t="n">
        <v>0.247</v>
      </c>
      <c r="K76" s="10" t="n">
        <v>0.2377</v>
      </c>
      <c r="L76" s="10" t="n">
        <v>0.2339</v>
      </c>
    </row>
    <row r="77" customFormat="false" ht="15.75" hidden="false" customHeight="false" outlineLevel="0" collapsed="false">
      <c r="A77" s="10" t="n">
        <v>104</v>
      </c>
      <c r="B77" s="10" t="n">
        <v>0.4036</v>
      </c>
      <c r="C77" s="10" t="n">
        <v>0.3701</v>
      </c>
      <c r="D77" s="10" t="n">
        <v>0.3092</v>
      </c>
      <c r="E77" s="10" t="n">
        <v>0.2455</v>
      </c>
      <c r="F77" s="10" t="n">
        <v>0.2398</v>
      </c>
      <c r="G77" s="26" t="n">
        <v>0.2377</v>
      </c>
      <c r="H77" s="10" t="n">
        <v>0.2251</v>
      </c>
      <c r="I77" s="10" t="n">
        <v>0.223</v>
      </c>
      <c r="J77" s="10" t="n">
        <v>0.2223</v>
      </c>
      <c r="K77" s="10" t="n">
        <v>0.2129</v>
      </c>
      <c r="L77" s="10" t="n">
        <v>0.2084</v>
      </c>
    </row>
    <row r="78" customFormat="false" ht="15.75" hidden="false" customHeight="false" outlineLevel="0" collapsed="false">
      <c r="A78" s="10" t="n">
        <v>105</v>
      </c>
      <c r="B78" s="10" t="n">
        <v>0.3827</v>
      </c>
      <c r="C78" s="10" t="n">
        <v>0.3497</v>
      </c>
      <c r="D78" s="10" t="n">
        <v>0.2858</v>
      </c>
      <c r="E78" s="10" t="n">
        <v>0.2255</v>
      </c>
      <c r="F78" s="10" t="n">
        <v>0.2176</v>
      </c>
      <c r="G78" s="26" t="n">
        <v>0.2151</v>
      </c>
      <c r="H78" s="10" t="n">
        <v>0.2021</v>
      </c>
      <c r="I78" s="10" t="n">
        <v>0.2003</v>
      </c>
      <c r="J78" s="10" t="n">
        <v>0.197</v>
      </c>
      <c r="K78" s="10" t="n">
        <v>0.1875</v>
      </c>
      <c r="L78" s="10" t="n">
        <v>0.1821</v>
      </c>
    </row>
    <row r="79" customFormat="false" ht="15.75" hidden="false" customHeight="false" outlineLevel="0" collapsed="false">
      <c r="A79" s="10" t="n">
        <v>106</v>
      </c>
      <c r="B79" s="10" t="n">
        <v>0.3613</v>
      </c>
      <c r="C79" s="10" t="n">
        <v>0.3288</v>
      </c>
      <c r="D79" s="10" t="n">
        <v>0.2619</v>
      </c>
      <c r="E79" s="10" t="n">
        <v>0.2051</v>
      </c>
      <c r="F79" s="10" t="n">
        <v>0.195</v>
      </c>
      <c r="G79" s="26" t="n">
        <v>0.1919</v>
      </c>
      <c r="H79" s="10" t="n">
        <v>0.1787</v>
      </c>
      <c r="I79" s="10" t="n">
        <v>0.1771</v>
      </c>
      <c r="J79" s="10" t="n">
        <v>0.1709</v>
      </c>
      <c r="K79" s="10" t="n">
        <v>0.1613</v>
      </c>
      <c r="L79" s="10" t="n">
        <v>0.1551</v>
      </c>
    </row>
    <row r="80" customFormat="false" ht="15.75" hidden="false" customHeight="false" outlineLevel="0" collapsed="false">
      <c r="A80" s="10" t="n">
        <v>107</v>
      </c>
      <c r="B80" s="10" t="n">
        <v>0.3393</v>
      </c>
      <c r="C80" s="10" t="n">
        <v>0.3074</v>
      </c>
      <c r="D80" s="10" t="n">
        <v>0.2373</v>
      </c>
      <c r="E80" s="10" t="n">
        <v>0.1844</v>
      </c>
      <c r="F80" s="10" t="n">
        <v>0.1719</v>
      </c>
      <c r="G80" s="26" t="n">
        <v>0.1683</v>
      </c>
      <c r="H80" s="10" t="n">
        <v>0.1547</v>
      </c>
      <c r="I80" s="10" t="n">
        <v>0.1535</v>
      </c>
      <c r="J80" s="10" t="n">
        <v>0.1442</v>
      </c>
      <c r="K80" s="10" t="n">
        <v>0.1345</v>
      </c>
      <c r="L80" s="10" t="n">
        <v>0.1275</v>
      </c>
    </row>
    <row r="81" customFormat="false" ht="15.75" hidden="false" customHeight="false" outlineLevel="0" collapsed="false">
      <c r="A81" s="10" t="n">
        <v>108</v>
      </c>
      <c r="B81" s="10" t="n">
        <v>0.3167</v>
      </c>
      <c r="C81" s="10" t="n">
        <v>0.2854</v>
      </c>
      <c r="D81" s="10" t="n">
        <v>0.2122</v>
      </c>
      <c r="E81" s="10" t="n">
        <v>0.1633</v>
      </c>
      <c r="F81" s="10" t="n">
        <v>0.1484</v>
      </c>
      <c r="G81" s="26" t="n">
        <v>0.1442</v>
      </c>
      <c r="H81" s="10" t="n">
        <v>0.1303</v>
      </c>
      <c r="I81" s="10" t="n">
        <v>0.1295</v>
      </c>
      <c r="J81" s="10" t="n">
        <v>0.1168</v>
      </c>
      <c r="K81" s="10" t="n">
        <v>0.107</v>
      </c>
      <c r="L81" s="10" t="n">
        <v>0.099</v>
      </c>
    </row>
    <row r="82" customFormat="false" ht="15.75" hidden="false" customHeight="false" outlineLevel="0" collapsed="false">
      <c r="A82" s="10" t="n">
        <v>109</v>
      </c>
      <c r="B82" s="10" t="n">
        <v>0.2936</v>
      </c>
      <c r="C82" s="10" t="n">
        <v>0.263</v>
      </c>
      <c r="D82" s="10" t="n">
        <v>0.1864</v>
      </c>
      <c r="E82" s="10" t="n">
        <v>0.1418</v>
      </c>
      <c r="F82" s="10" t="n">
        <v>0.1244</v>
      </c>
      <c r="G82" s="26" t="n">
        <v>0.1195</v>
      </c>
      <c r="H82" s="10" t="n">
        <v>0.1054</v>
      </c>
      <c r="I82" s="10" t="n">
        <v>0.105</v>
      </c>
      <c r="J82" s="10" t="n">
        <v>0.0887</v>
      </c>
      <c r="K82" s="10" t="n">
        <v>0.0788</v>
      </c>
      <c r="L82" s="10" t="n">
        <v>0.0699</v>
      </c>
    </row>
    <row r="83" customFormat="false" ht="15.75" hidden="false" customHeight="false" outlineLevel="0" collapsed="false">
      <c r="A83" s="10" t="n">
        <v>110</v>
      </c>
      <c r="B83" s="10" t="n">
        <v>0.27</v>
      </c>
      <c r="C83" s="10" t="n">
        <v>0.24</v>
      </c>
      <c r="D83" s="10" t="n">
        <v>0.16</v>
      </c>
      <c r="E83" s="10" t="n">
        <v>0.12</v>
      </c>
      <c r="F83" s="10" t="n">
        <v>0.1</v>
      </c>
      <c r="G83" s="26" t="n">
        <v>0.0943</v>
      </c>
      <c r="H83" s="10" t="n">
        <v>0.08</v>
      </c>
      <c r="I83" s="10" t="n">
        <v>0.08</v>
      </c>
      <c r="J83" s="10" t="n">
        <v>0.06</v>
      </c>
      <c r="K83" s="10" t="n">
        <v>0.05</v>
      </c>
      <c r="L83" s="10" t="n">
        <v>0.04</v>
      </c>
    </row>
  </sheetData>
  <hyperlinks>
    <hyperlink ref="A1" r:id="rId1" display="Источник - https://world-masters-athletics.org/wp-content/uploads/2023/02/2023-WMA-Appendix-B.pdf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.75" zeroHeight="false" outlineLevelRow="0" outlineLevelCol="0"/>
  <cols>
    <col collapsed="false" customWidth="true" hidden="false" outlineLevel="0" max="1025" min="1" style="1" width="12.63"/>
  </cols>
  <sheetData>
    <row r="1" customFormat="false" ht="16.4" hidden="false" customHeight="false" outlineLevel="0" collapsed="false">
      <c r="A1" s="25" t="s">
        <v>225</v>
      </c>
      <c r="B1" s="10"/>
      <c r="C1" s="10"/>
    </row>
    <row r="2" customFormat="false" ht="15.75" hidden="false" customHeight="false" outlineLevel="0" collapsed="false">
      <c r="A2" s="10" t="s">
        <v>226</v>
      </c>
      <c r="B2" s="10" t="s">
        <v>234</v>
      </c>
      <c r="C2" s="10" t="s">
        <v>234</v>
      </c>
      <c r="D2" s="10" t="s">
        <v>234</v>
      </c>
    </row>
    <row r="3" customFormat="false" ht="15.75" hidden="false" customHeight="false" outlineLevel="0" collapsed="false">
      <c r="A3" s="10" t="n">
        <v>30</v>
      </c>
      <c r="B3" s="10" t="n">
        <v>1</v>
      </c>
      <c r="C3" s="10" t="n">
        <v>1</v>
      </c>
      <c r="D3" s="10" t="n">
        <f aca="false">(B3+C3)/2</f>
        <v>1</v>
      </c>
    </row>
    <row r="4" customFormat="false" ht="15.75" hidden="false" customHeight="false" outlineLevel="0" collapsed="false">
      <c r="A4" s="10" t="n">
        <v>31</v>
      </c>
      <c r="B4" s="10" t="n">
        <v>1</v>
      </c>
      <c r="C4" s="10" t="n">
        <v>1</v>
      </c>
      <c r="D4" s="10" t="n">
        <f aca="false">(B4+C4)/2</f>
        <v>1</v>
      </c>
    </row>
    <row r="5" customFormat="false" ht="15.75" hidden="false" customHeight="false" outlineLevel="0" collapsed="false">
      <c r="A5" s="10" t="n">
        <v>32</v>
      </c>
      <c r="B5" s="10" t="n">
        <v>0.9947</v>
      </c>
      <c r="C5" s="10" t="n">
        <v>0.9994</v>
      </c>
      <c r="D5" s="10" t="n">
        <f aca="false">(B5+C5)/2</f>
        <v>0.99705</v>
      </c>
    </row>
    <row r="6" customFormat="false" ht="15.75" hidden="false" customHeight="false" outlineLevel="0" collapsed="false">
      <c r="A6" s="10" t="n">
        <v>33</v>
      </c>
      <c r="B6" s="10" t="n">
        <v>0.9883</v>
      </c>
      <c r="C6" s="10" t="n">
        <v>0.9936</v>
      </c>
      <c r="D6" s="10" t="n">
        <f aca="false">(B6+C6)/2</f>
        <v>0.99095</v>
      </c>
    </row>
    <row r="7" customFormat="false" ht="15.75" hidden="false" customHeight="false" outlineLevel="0" collapsed="false">
      <c r="A7" s="10" t="n">
        <v>34</v>
      </c>
      <c r="B7" s="10" t="n">
        <v>0.9819</v>
      </c>
      <c r="C7" s="10" t="n">
        <v>0.9876</v>
      </c>
      <c r="D7" s="10" t="n">
        <f aca="false">(B7+C7)/2</f>
        <v>0.98475</v>
      </c>
    </row>
    <row r="8" customFormat="false" ht="15.75" hidden="false" customHeight="false" outlineLevel="0" collapsed="false">
      <c r="A8" s="10" t="n">
        <v>35</v>
      </c>
      <c r="B8" s="10" t="n">
        <v>0.9754</v>
      </c>
      <c r="C8" s="10" t="n">
        <v>0.9816</v>
      </c>
      <c r="D8" s="10" t="n">
        <f aca="false">(B8+C8)/2</f>
        <v>0.9785</v>
      </c>
    </row>
    <row r="9" customFormat="false" ht="15.75" hidden="false" customHeight="false" outlineLevel="0" collapsed="false">
      <c r="A9" s="10" t="n">
        <v>36</v>
      </c>
      <c r="B9" s="10" t="n">
        <v>0.9689</v>
      </c>
      <c r="C9" s="10" t="n">
        <v>0.9756</v>
      </c>
      <c r="D9" s="10" t="n">
        <f aca="false">(B9+C9)/2</f>
        <v>0.97225</v>
      </c>
    </row>
    <row r="10" customFormat="false" ht="15.75" hidden="false" customHeight="false" outlineLevel="0" collapsed="false">
      <c r="A10" s="10" t="n">
        <v>37</v>
      </c>
      <c r="B10" s="10" t="n">
        <v>0.9623</v>
      </c>
      <c r="C10" s="10" t="n">
        <v>0.9695</v>
      </c>
      <c r="D10" s="10" t="n">
        <f aca="false">(B10+C10)/2</f>
        <v>0.9659</v>
      </c>
    </row>
    <row r="11" customFormat="false" ht="15.75" hidden="false" customHeight="false" outlineLevel="0" collapsed="false">
      <c r="A11" s="10" t="n">
        <v>38</v>
      </c>
      <c r="B11" s="10" t="n">
        <v>0.9557</v>
      </c>
      <c r="C11" s="10" t="n">
        <v>0.9633</v>
      </c>
      <c r="D11" s="10" t="n">
        <f aca="false">(B11+C11)/2</f>
        <v>0.9595</v>
      </c>
    </row>
    <row r="12" customFormat="false" ht="15.75" hidden="false" customHeight="false" outlineLevel="0" collapsed="false">
      <c r="A12" s="10" t="n">
        <v>39</v>
      </c>
      <c r="B12" s="10" t="n">
        <v>0.9491</v>
      </c>
      <c r="C12" s="10" t="n">
        <v>0.9571</v>
      </c>
      <c r="D12" s="10" t="n">
        <f aca="false">(B12+C12)/2</f>
        <v>0.9531</v>
      </c>
    </row>
    <row r="13" customFormat="false" ht="15.75" hidden="false" customHeight="false" outlineLevel="0" collapsed="false">
      <c r="A13" s="10" t="n">
        <v>40</v>
      </c>
      <c r="B13" s="10" t="n">
        <v>0.9424</v>
      </c>
      <c r="C13" s="10" t="n">
        <v>0.9509</v>
      </c>
      <c r="D13" s="10" t="n">
        <f aca="false">(B13+C13)/2</f>
        <v>0.94665</v>
      </c>
    </row>
    <row r="14" customFormat="false" ht="15.75" hidden="false" customHeight="false" outlineLevel="0" collapsed="false">
      <c r="A14" s="10" t="n">
        <v>41</v>
      </c>
      <c r="B14" s="10" t="n">
        <v>0.9357</v>
      </c>
      <c r="C14" s="10" t="n">
        <v>0.9445</v>
      </c>
      <c r="D14" s="10" t="n">
        <f aca="false">(B14+C14)/2</f>
        <v>0.9401</v>
      </c>
    </row>
    <row r="15" customFormat="false" ht="15.75" hidden="false" customHeight="false" outlineLevel="0" collapsed="false">
      <c r="A15" s="10" t="n">
        <v>42</v>
      </c>
      <c r="B15" s="10" t="n">
        <v>0.929</v>
      </c>
      <c r="C15" s="10" t="n">
        <v>0.9381</v>
      </c>
      <c r="D15" s="10" t="n">
        <f aca="false">(B15+C15)/2</f>
        <v>0.93355</v>
      </c>
    </row>
    <row r="16" customFormat="false" ht="15.75" hidden="false" customHeight="false" outlineLevel="0" collapsed="false">
      <c r="A16" s="10" t="n">
        <v>43</v>
      </c>
      <c r="B16" s="10" t="n">
        <v>0.9222</v>
      </c>
      <c r="C16" s="10" t="n">
        <v>0.9317</v>
      </c>
      <c r="D16" s="10" t="n">
        <f aca="false">(B16+C16)/2</f>
        <v>0.92695</v>
      </c>
    </row>
    <row r="17" customFormat="false" ht="15.75" hidden="false" customHeight="false" outlineLevel="0" collapsed="false">
      <c r="A17" s="10" t="n">
        <v>44</v>
      </c>
      <c r="B17" s="10" t="n">
        <v>0.9154</v>
      </c>
      <c r="C17" s="10" t="n">
        <v>0.9252</v>
      </c>
      <c r="D17" s="10" t="n">
        <f aca="false">(B17+C17)/2</f>
        <v>0.9203</v>
      </c>
    </row>
    <row r="18" customFormat="false" ht="15.75" hidden="false" customHeight="false" outlineLevel="0" collapsed="false">
      <c r="A18" s="10" t="n">
        <v>45</v>
      </c>
      <c r="B18" s="10" t="n">
        <v>0.9085</v>
      </c>
      <c r="C18" s="10" t="n">
        <v>0.9187</v>
      </c>
      <c r="D18" s="10" t="n">
        <f aca="false">(B18+C18)/2</f>
        <v>0.9136</v>
      </c>
    </row>
    <row r="19" customFormat="false" ht="15.75" hidden="false" customHeight="false" outlineLevel="0" collapsed="false">
      <c r="A19" s="10" t="n">
        <v>46</v>
      </c>
      <c r="B19" s="10" t="n">
        <v>0.9016</v>
      </c>
      <c r="C19" s="10" t="n">
        <v>0.9121</v>
      </c>
      <c r="D19" s="10" t="n">
        <f aca="false">(B19+C19)/2</f>
        <v>0.90685</v>
      </c>
    </row>
    <row r="20" customFormat="false" ht="15.75" hidden="false" customHeight="false" outlineLevel="0" collapsed="false">
      <c r="A20" s="10" t="n">
        <v>47</v>
      </c>
      <c r="B20" s="10" t="n">
        <v>0.8947</v>
      </c>
      <c r="C20" s="10" t="n">
        <v>0.9055</v>
      </c>
      <c r="D20" s="10" t="n">
        <f aca="false">(B20+C20)/2</f>
        <v>0.9001</v>
      </c>
    </row>
    <row r="21" customFormat="false" ht="15.75" hidden="false" customHeight="false" outlineLevel="0" collapsed="false">
      <c r="A21" s="10" t="n">
        <v>48</v>
      </c>
      <c r="B21" s="10" t="n">
        <v>0.8877</v>
      </c>
      <c r="C21" s="10" t="n">
        <v>0.8988</v>
      </c>
      <c r="D21" s="10" t="n">
        <f aca="false">(B21+C21)/2</f>
        <v>0.89325</v>
      </c>
    </row>
    <row r="22" customFormat="false" ht="15.75" hidden="false" customHeight="false" outlineLevel="0" collapsed="false">
      <c r="A22" s="10" t="n">
        <v>49</v>
      </c>
      <c r="B22" s="10" t="n">
        <v>0.8807</v>
      </c>
      <c r="C22" s="10" t="n">
        <v>0.892</v>
      </c>
      <c r="D22" s="10" t="n">
        <f aca="false">(B22+C22)/2</f>
        <v>0.88635</v>
      </c>
    </row>
    <row r="23" customFormat="false" ht="15.75" hidden="false" customHeight="false" outlineLevel="0" collapsed="false">
      <c r="A23" s="10" t="n">
        <v>50</v>
      </c>
      <c r="B23" s="10" t="n">
        <v>0.8737</v>
      </c>
      <c r="C23" s="10" t="n">
        <v>0.8852</v>
      </c>
      <c r="D23" s="10" t="n">
        <f aca="false">(B23+C23)/2</f>
        <v>0.87945</v>
      </c>
    </row>
    <row r="24" customFormat="false" ht="15.75" hidden="false" customHeight="false" outlineLevel="0" collapsed="false">
      <c r="A24" s="10" t="n">
        <v>51</v>
      </c>
      <c r="B24" s="10" t="n">
        <v>0.8666</v>
      </c>
      <c r="C24" s="10" t="n">
        <v>0.8784</v>
      </c>
      <c r="D24" s="10" t="n">
        <f aca="false">(B24+C24)/2</f>
        <v>0.8725</v>
      </c>
    </row>
    <row r="25" customFormat="false" ht="15.75" hidden="false" customHeight="false" outlineLevel="0" collapsed="false">
      <c r="A25" s="10" t="n">
        <v>52</v>
      </c>
      <c r="B25" s="10" t="n">
        <v>0.8595</v>
      </c>
      <c r="C25" s="10" t="n">
        <v>0.8715</v>
      </c>
      <c r="D25" s="10" t="n">
        <f aca="false">(B25+C25)/2</f>
        <v>0.8655</v>
      </c>
    </row>
    <row r="26" customFormat="false" ht="15.75" hidden="false" customHeight="false" outlineLevel="0" collapsed="false">
      <c r="A26" s="10" t="n">
        <v>53</v>
      </c>
      <c r="B26" s="10" t="n">
        <v>0.8524</v>
      </c>
      <c r="C26" s="10" t="n">
        <v>0.8645</v>
      </c>
      <c r="D26" s="10" t="n">
        <f aca="false">(B26+C26)/2</f>
        <v>0.85845</v>
      </c>
    </row>
    <row r="27" customFormat="false" ht="15.75" hidden="false" customHeight="false" outlineLevel="0" collapsed="false">
      <c r="A27" s="10" t="n">
        <v>54</v>
      </c>
      <c r="B27" s="10" t="n">
        <v>0.8452</v>
      </c>
      <c r="C27" s="10" t="n">
        <v>0.8576</v>
      </c>
      <c r="D27" s="10" t="n">
        <f aca="false">(B27+C27)/2</f>
        <v>0.8514</v>
      </c>
    </row>
    <row r="28" customFormat="false" ht="15.75" hidden="false" customHeight="false" outlineLevel="0" collapsed="false">
      <c r="A28" s="10" t="n">
        <v>55</v>
      </c>
      <c r="B28" s="10" t="n">
        <v>0.838</v>
      </c>
      <c r="C28" s="10" t="n">
        <v>0.8505</v>
      </c>
      <c r="D28" s="10" t="n">
        <f aca="false">(B28+C28)/2</f>
        <v>0.84425</v>
      </c>
    </row>
    <row r="29" customFormat="false" ht="15.75" hidden="false" customHeight="false" outlineLevel="0" collapsed="false">
      <c r="A29" s="10" t="n">
        <v>56</v>
      </c>
      <c r="B29" s="10" t="n">
        <v>0.8308</v>
      </c>
      <c r="C29" s="10" t="n">
        <v>0.8434</v>
      </c>
      <c r="D29" s="10" t="n">
        <f aca="false">(B29+C29)/2</f>
        <v>0.8371</v>
      </c>
    </row>
    <row r="30" customFormat="false" ht="15.75" hidden="false" customHeight="false" outlineLevel="0" collapsed="false">
      <c r="A30" s="10" t="n">
        <v>57</v>
      </c>
      <c r="B30" s="10" t="n">
        <v>0.8235</v>
      </c>
      <c r="C30" s="10" t="n">
        <v>0.8363</v>
      </c>
      <c r="D30" s="10" t="n">
        <f aca="false">(B30+C30)/2</f>
        <v>0.8299</v>
      </c>
    </row>
    <row r="31" customFormat="false" ht="15.75" hidden="false" customHeight="false" outlineLevel="0" collapsed="false">
      <c r="A31" s="10" t="n">
        <v>58</v>
      </c>
      <c r="B31" s="10" t="n">
        <v>0.8162</v>
      </c>
      <c r="C31" s="10" t="n">
        <v>0.8291</v>
      </c>
      <c r="D31" s="10" t="n">
        <f aca="false">(B31+C31)/2</f>
        <v>0.82265</v>
      </c>
    </row>
    <row r="32" customFormat="false" ht="15.75" hidden="false" customHeight="false" outlineLevel="0" collapsed="false">
      <c r="A32" s="10" t="n">
        <v>59</v>
      </c>
      <c r="B32" s="10" t="n">
        <v>0.8089</v>
      </c>
      <c r="C32" s="10" t="n">
        <v>0.8219</v>
      </c>
      <c r="D32" s="10" t="n">
        <f aca="false">(B32+C32)/2</f>
        <v>0.8154</v>
      </c>
    </row>
    <row r="33" customFormat="false" ht="15.75" hidden="false" customHeight="false" outlineLevel="0" collapsed="false">
      <c r="A33" s="10" t="n">
        <v>60</v>
      </c>
      <c r="B33" s="10" t="n">
        <v>0.8015</v>
      </c>
      <c r="C33" s="10" t="n">
        <v>0.8146</v>
      </c>
      <c r="D33" s="10" t="n">
        <f aca="false">(B33+C33)/2</f>
        <v>0.80805</v>
      </c>
    </row>
    <row r="34" customFormat="false" ht="15.75" hidden="false" customHeight="false" outlineLevel="0" collapsed="false">
      <c r="A34" s="10" t="n">
        <v>61</v>
      </c>
      <c r="B34" s="10" t="n">
        <v>0.7941</v>
      </c>
      <c r="C34" s="10" t="n">
        <v>0.8073</v>
      </c>
      <c r="D34" s="10" t="n">
        <f aca="false">(B34+C34)/2</f>
        <v>0.8007</v>
      </c>
    </row>
    <row r="35" customFormat="false" ht="15.75" hidden="false" customHeight="false" outlineLevel="0" collapsed="false">
      <c r="A35" s="10" t="n">
        <v>62</v>
      </c>
      <c r="B35" s="10" t="n">
        <v>0.7867</v>
      </c>
      <c r="C35" s="10" t="n">
        <v>0.7999</v>
      </c>
      <c r="D35" s="10" t="n">
        <f aca="false">(B35+C35)/2</f>
        <v>0.7933</v>
      </c>
    </row>
    <row r="36" customFormat="false" ht="15.75" hidden="false" customHeight="false" outlineLevel="0" collapsed="false">
      <c r="A36" s="10" t="n">
        <v>63</v>
      </c>
      <c r="B36" s="10" t="n">
        <v>0.7792</v>
      </c>
      <c r="C36" s="10" t="n">
        <v>0.7925</v>
      </c>
      <c r="D36" s="10" t="n">
        <f aca="false">(B36+C36)/2</f>
        <v>0.78585</v>
      </c>
    </row>
    <row r="37" customFormat="false" ht="15.75" hidden="false" customHeight="false" outlineLevel="0" collapsed="false">
      <c r="A37" s="10" t="n">
        <v>64</v>
      </c>
      <c r="B37" s="10" t="n">
        <v>0.7717</v>
      </c>
      <c r="C37" s="10" t="n">
        <v>0.7851</v>
      </c>
      <c r="D37" s="10" t="n">
        <f aca="false">(B37+C37)/2</f>
        <v>0.7784</v>
      </c>
    </row>
    <row r="38" customFormat="false" ht="15.75" hidden="false" customHeight="false" outlineLevel="0" collapsed="false">
      <c r="A38" s="10" t="n">
        <v>65</v>
      </c>
      <c r="B38" s="10" t="n">
        <v>0.7642</v>
      </c>
      <c r="C38" s="10" t="n">
        <v>0.7776</v>
      </c>
      <c r="D38" s="10" t="n">
        <f aca="false">(B38+C38)/2</f>
        <v>0.7709</v>
      </c>
    </row>
    <row r="39" customFormat="false" ht="15.75" hidden="false" customHeight="false" outlineLevel="0" collapsed="false">
      <c r="A39" s="10" t="n">
        <v>66</v>
      </c>
      <c r="B39" s="10" t="n">
        <v>0.7566</v>
      </c>
      <c r="C39" s="10" t="n">
        <v>0.77</v>
      </c>
      <c r="D39" s="10" t="n">
        <f aca="false">(B39+C39)/2</f>
        <v>0.7633</v>
      </c>
    </row>
    <row r="40" customFormat="false" ht="15.75" hidden="false" customHeight="false" outlineLevel="0" collapsed="false">
      <c r="A40" s="10" t="n">
        <v>67</v>
      </c>
      <c r="B40" s="10" t="n">
        <v>0.749</v>
      </c>
      <c r="C40" s="10" t="n">
        <v>0.7625</v>
      </c>
      <c r="D40" s="10" t="n">
        <f aca="false">(B40+C40)/2</f>
        <v>0.75575</v>
      </c>
    </row>
    <row r="41" customFormat="false" ht="15.75" hidden="false" customHeight="false" outlineLevel="0" collapsed="false">
      <c r="A41" s="10" t="n">
        <v>68</v>
      </c>
      <c r="B41" s="10" t="n">
        <v>0.7414</v>
      </c>
      <c r="C41" s="10" t="n">
        <v>0.7548</v>
      </c>
      <c r="D41" s="10" t="n">
        <f aca="false">(B41+C41)/2</f>
        <v>0.7481</v>
      </c>
    </row>
    <row r="42" customFormat="false" ht="15.75" hidden="false" customHeight="false" outlineLevel="0" collapsed="false">
      <c r="A42" s="10" t="n">
        <v>69</v>
      </c>
      <c r="B42" s="10" t="n">
        <v>0.7338</v>
      </c>
      <c r="C42" s="10" t="n">
        <v>0.7472</v>
      </c>
      <c r="D42" s="10" t="n">
        <f aca="false">(B42+C42)/2</f>
        <v>0.7405</v>
      </c>
    </row>
    <row r="43" customFormat="false" ht="15.75" hidden="false" customHeight="false" outlineLevel="0" collapsed="false">
      <c r="A43" s="10" t="n">
        <v>70</v>
      </c>
      <c r="B43" s="10" t="n">
        <v>0.7261</v>
      </c>
      <c r="C43" s="10" t="n">
        <v>0.7395</v>
      </c>
      <c r="D43" s="10" t="n">
        <f aca="false">(B43+C43)/2</f>
        <v>0.7328</v>
      </c>
    </row>
    <row r="44" customFormat="false" ht="15.75" hidden="false" customHeight="false" outlineLevel="0" collapsed="false">
      <c r="A44" s="10" t="n">
        <v>71</v>
      </c>
      <c r="B44" s="10" t="n">
        <v>0.7184</v>
      </c>
      <c r="C44" s="10" t="n">
        <v>0.7317</v>
      </c>
      <c r="D44" s="10" t="n">
        <f aca="false">(B44+C44)/2</f>
        <v>0.72505</v>
      </c>
    </row>
    <row r="45" customFormat="false" ht="15.75" hidden="false" customHeight="false" outlineLevel="0" collapsed="false">
      <c r="A45" s="10" t="n">
        <v>72</v>
      </c>
      <c r="B45" s="10" t="n">
        <v>0.7107</v>
      </c>
      <c r="C45" s="10" t="n">
        <v>0.7239</v>
      </c>
      <c r="D45" s="10" t="n">
        <f aca="false">(B45+C45)/2</f>
        <v>0.7173</v>
      </c>
    </row>
    <row r="46" customFormat="false" ht="15.75" hidden="false" customHeight="false" outlineLevel="0" collapsed="false">
      <c r="A46" s="10" t="n">
        <v>73</v>
      </c>
      <c r="B46" s="10" t="n">
        <v>0.7025</v>
      </c>
      <c r="C46" s="10" t="n">
        <v>0.7161</v>
      </c>
      <c r="D46" s="10" t="n">
        <f aca="false">(B46+C46)/2</f>
        <v>0.7093</v>
      </c>
    </row>
    <row r="47" customFormat="false" ht="15.75" hidden="false" customHeight="false" outlineLevel="0" collapsed="false">
      <c r="A47" s="10" t="n">
        <v>74</v>
      </c>
      <c r="B47" s="10" t="n">
        <v>0.6938</v>
      </c>
      <c r="C47" s="10" t="n">
        <v>0.7082</v>
      </c>
      <c r="D47" s="10" t="n">
        <f aca="false">(B47+C47)/2</f>
        <v>0.701</v>
      </c>
    </row>
    <row r="48" customFormat="false" ht="15.75" hidden="false" customHeight="false" outlineLevel="0" collapsed="false">
      <c r="A48" s="10" t="n">
        <v>75</v>
      </c>
      <c r="B48" s="10" t="n">
        <v>0.6847</v>
      </c>
      <c r="C48" s="10" t="n">
        <v>0.7003</v>
      </c>
      <c r="D48" s="10" t="n">
        <f aca="false">(B48+C48)/2</f>
        <v>0.6925</v>
      </c>
    </row>
    <row r="49" customFormat="false" ht="15.75" hidden="false" customHeight="false" outlineLevel="0" collapsed="false">
      <c r="A49" s="10" t="n">
        <v>76</v>
      </c>
      <c r="B49" s="10" t="n">
        <v>0.6752</v>
      </c>
      <c r="C49" s="10" t="n">
        <v>0.6923</v>
      </c>
      <c r="D49" s="10" t="n">
        <f aca="false">(B49+C49)/2</f>
        <v>0.68375</v>
      </c>
    </row>
    <row r="50" customFormat="false" ht="15.75" hidden="false" customHeight="false" outlineLevel="0" collapsed="false">
      <c r="A50" s="10" t="n">
        <v>77</v>
      </c>
      <c r="B50" s="10" t="n">
        <v>0.6652</v>
      </c>
      <c r="C50" s="10" t="n">
        <v>0.6843</v>
      </c>
      <c r="D50" s="10" t="n">
        <f aca="false">(B50+C50)/2</f>
        <v>0.67475</v>
      </c>
    </row>
    <row r="51" customFormat="false" ht="15.75" hidden="false" customHeight="false" outlineLevel="0" collapsed="false">
      <c r="A51" s="10" t="n">
        <v>78</v>
      </c>
      <c r="B51" s="10" t="n">
        <v>0.6547</v>
      </c>
      <c r="C51" s="10" t="n">
        <v>0.6763</v>
      </c>
      <c r="D51" s="10" t="n">
        <f aca="false">(B51+C51)/2</f>
        <v>0.6655</v>
      </c>
    </row>
    <row r="52" customFormat="false" ht="15.75" hidden="false" customHeight="false" outlineLevel="0" collapsed="false">
      <c r="A52" s="10" t="n">
        <v>79</v>
      </c>
      <c r="B52" s="10" t="n">
        <v>0.6438</v>
      </c>
      <c r="C52" s="10" t="n">
        <v>0.6682</v>
      </c>
      <c r="D52" s="10" t="n">
        <f aca="false">(B52+C52)/2</f>
        <v>0.656</v>
      </c>
    </row>
    <row r="53" customFormat="false" ht="15.75" hidden="false" customHeight="false" outlineLevel="0" collapsed="false">
      <c r="A53" s="10" t="n">
        <v>80</v>
      </c>
      <c r="B53" s="10" t="n">
        <v>0.6324</v>
      </c>
      <c r="C53" s="10" t="n">
        <v>0.6601</v>
      </c>
      <c r="D53" s="10" t="n">
        <f aca="false">(B53+C53)/2</f>
        <v>0.64625</v>
      </c>
    </row>
    <row r="54" customFormat="false" ht="15.75" hidden="false" customHeight="false" outlineLevel="0" collapsed="false">
      <c r="A54" s="10" t="n">
        <v>81</v>
      </c>
      <c r="B54" s="10" t="n">
        <v>0.6205</v>
      </c>
      <c r="C54" s="10" t="n">
        <v>0.6513</v>
      </c>
      <c r="D54" s="10" t="n">
        <f aca="false">(B54+C54)/2</f>
        <v>0.6359</v>
      </c>
    </row>
    <row r="55" customFormat="false" ht="15.75" hidden="false" customHeight="false" outlineLevel="0" collapsed="false">
      <c r="A55" s="10" t="n">
        <v>82</v>
      </c>
      <c r="B55" s="10" t="n">
        <v>0.6082</v>
      </c>
      <c r="C55" s="10" t="n">
        <v>0.6417</v>
      </c>
      <c r="D55" s="10" t="n">
        <f aca="false">(B55+C55)/2</f>
        <v>0.62495</v>
      </c>
    </row>
    <row r="56" customFormat="false" ht="15.75" hidden="false" customHeight="false" outlineLevel="0" collapsed="false">
      <c r="A56" s="10" t="n">
        <v>83</v>
      </c>
      <c r="B56" s="10" t="n">
        <v>0.5955</v>
      </c>
      <c r="C56" s="10" t="n">
        <v>0.6314</v>
      </c>
      <c r="D56" s="10" t="n">
        <f aca="false">(B56+C56)/2</f>
        <v>0.61345</v>
      </c>
    </row>
    <row r="57" customFormat="false" ht="15.75" hidden="false" customHeight="false" outlineLevel="0" collapsed="false">
      <c r="A57" s="10" t="n">
        <v>84</v>
      </c>
      <c r="B57" s="10" t="n">
        <v>0.5823</v>
      </c>
      <c r="C57" s="10" t="n">
        <v>0.6204</v>
      </c>
      <c r="D57" s="10" t="n">
        <f aca="false">(B57+C57)/2</f>
        <v>0.60135</v>
      </c>
    </row>
    <row r="58" customFormat="false" ht="15.75" hidden="false" customHeight="false" outlineLevel="0" collapsed="false">
      <c r="A58" s="10" t="n">
        <v>85</v>
      </c>
      <c r="B58" s="10" t="n">
        <v>0.5686</v>
      </c>
      <c r="C58" s="10" t="n">
        <v>0.6087</v>
      </c>
      <c r="D58" s="10" t="n">
        <f aca="false">(B58+C58)/2</f>
        <v>0.58865</v>
      </c>
    </row>
    <row r="59" customFormat="false" ht="15.75" hidden="false" customHeight="false" outlineLevel="0" collapsed="false">
      <c r="A59" s="10" t="n">
        <v>86</v>
      </c>
      <c r="B59" s="10" t="n">
        <v>0.5545</v>
      </c>
      <c r="C59" s="10" t="n">
        <v>0.5962</v>
      </c>
      <c r="D59" s="10" t="n">
        <f aca="false">(B59+C59)/2</f>
        <v>0.57535</v>
      </c>
    </row>
    <row r="60" customFormat="false" ht="15.75" hidden="false" customHeight="false" outlineLevel="0" collapsed="false">
      <c r="A60" s="10" t="n">
        <v>87</v>
      </c>
      <c r="B60" s="10" t="n">
        <v>0.5399</v>
      </c>
      <c r="C60" s="10" t="n">
        <v>0.583</v>
      </c>
      <c r="D60" s="10" t="n">
        <f aca="false">(B60+C60)/2</f>
        <v>0.56145</v>
      </c>
    </row>
    <row r="61" customFormat="false" ht="15.75" hidden="false" customHeight="false" outlineLevel="0" collapsed="false">
      <c r="A61" s="10" t="n">
        <v>88</v>
      </c>
      <c r="B61" s="10" t="n">
        <v>0.5249</v>
      </c>
      <c r="C61" s="10" t="n">
        <v>0.5691</v>
      </c>
      <c r="D61" s="10" t="n">
        <f aca="false">(B61+C61)/2</f>
        <v>0.547</v>
      </c>
    </row>
    <row r="62" customFormat="false" ht="15.75" hidden="false" customHeight="false" outlineLevel="0" collapsed="false">
      <c r="A62" s="10" t="n">
        <v>89</v>
      </c>
      <c r="B62" s="10" t="n">
        <v>0.5094</v>
      </c>
      <c r="C62" s="10" t="n">
        <v>0.5545</v>
      </c>
      <c r="D62" s="10" t="n">
        <f aca="false">(B62+C62)/2</f>
        <v>0.53195</v>
      </c>
    </row>
    <row r="63" customFormat="false" ht="15.75" hidden="false" customHeight="false" outlineLevel="0" collapsed="false">
      <c r="A63" s="10" t="n">
        <v>90</v>
      </c>
      <c r="B63" s="10" t="n">
        <v>0.4935</v>
      </c>
      <c r="C63" s="10" t="n">
        <v>0.5391</v>
      </c>
      <c r="D63" s="10" t="n">
        <f aca="false">(B63+C63)/2</f>
        <v>0.5163</v>
      </c>
    </row>
    <row r="64" customFormat="false" ht="15.75" hidden="false" customHeight="false" outlineLevel="0" collapsed="false">
      <c r="A64" s="10" t="n">
        <v>91</v>
      </c>
      <c r="B64" s="10" t="n">
        <v>0.4771</v>
      </c>
      <c r="C64" s="10" t="n">
        <v>0.523</v>
      </c>
      <c r="D64" s="10" t="n">
        <f aca="false">(B64+C64)/2</f>
        <v>0.50005</v>
      </c>
    </row>
    <row r="65" customFormat="false" ht="15.75" hidden="false" customHeight="false" outlineLevel="0" collapsed="false">
      <c r="A65" s="10" t="n">
        <v>92</v>
      </c>
      <c r="B65" s="10" t="n">
        <v>0.4603</v>
      </c>
      <c r="C65" s="10" t="n">
        <v>0.5062</v>
      </c>
      <c r="D65" s="10" t="n">
        <f aca="false">(B65+C65)/2</f>
        <v>0.48325</v>
      </c>
    </row>
    <row r="66" customFormat="false" ht="15.75" hidden="false" customHeight="false" outlineLevel="0" collapsed="false">
      <c r="A66" s="10" t="n">
        <v>93</v>
      </c>
      <c r="B66" s="10" t="n">
        <v>0.443</v>
      </c>
      <c r="C66" s="10" t="n">
        <v>0.4886</v>
      </c>
      <c r="D66" s="10" t="n">
        <f aca="false">(B66+C66)/2</f>
        <v>0.4658</v>
      </c>
    </row>
    <row r="67" customFormat="false" ht="15.75" hidden="false" customHeight="false" outlineLevel="0" collapsed="false">
      <c r="A67" s="10" t="n">
        <v>94</v>
      </c>
      <c r="B67" s="10" t="n">
        <v>0.4253</v>
      </c>
      <c r="C67" s="10" t="n">
        <v>0.4704</v>
      </c>
      <c r="D67" s="10" t="n">
        <f aca="false">(B67+C67)/2</f>
        <v>0.44785</v>
      </c>
    </row>
    <row r="68" customFormat="false" ht="15.75" hidden="false" customHeight="false" outlineLevel="0" collapsed="false">
      <c r="A68" s="10" t="n">
        <v>95</v>
      </c>
      <c r="B68" s="10" t="n">
        <v>0.4071</v>
      </c>
      <c r="C68" s="10" t="n">
        <v>0.4514</v>
      </c>
      <c r="D68" s="10" t="n">
        <f aca="false">(B68+C68)/2</f>
        <v>0.42925</v>
      </c>
    </row>
    <row r="69" customFormat="false" ht="15.75" hidden="false" customHeight="false" outlineLevel="0" collapsed="false">
      <c r="A69" s="10" t="n">
        <v>96</v>
      </c>
      <c r="B69" s="10" t="n">
        <v>0.3884</v>
      </c>
      <c r="C69" s="10" t="n">
        <v>0.4317</v>
      </c>
      <c r="D69" s="10" t="n">
        <f aca="false">(B69+C69)/2</f>
        <v>0.41005</v>
      </c>
    </row>
    <row r="70" customFormat="false" ht="15.75" hidden="false" customHeight="false" outlineLevel="0" collapsed="false">
      <c r="A70" s="10" t="n">
        <v>97</v>
      </c>
      <c r="B70" s="10" t="n">
        <v>0.3693</v>
      </c>
      <c r="C70" s="10" t="n">
        <v>0.4112</v>
      </c>
      <c r="D70" s="10" t="n">
        <f aca="false">(B70+C70)/2</f>
        <v>0.39025</v>
      </c>
    </row>
    <row r="71" customFormat="false" ht="15.75" hidden="false" customHeight="false" outlineLevel="0" collapsed="false">
      <c r="A71" s="10" t="n">
        <v>98</v>
      </c>
      <c r="B71" s="10" t="n">
        <v>0.3498</v>
      </c>
      <c r="C71" s="10" t="n">
        <v>0.3901</v>
      </c>
      <c r="D71" s="10" t="n">
        <f aca="false">(B71+C71)/2</f>
        <v>0.36995</v>
      </c>
    </row>
    <row r="72" customFormat="false" ht="15.75" hidden="false" customHeight="false" outlineLevel="0" collapsed="false">
      <c r="A72" s="10" t="n">
        <v>99</v>
      </c>
      <c r="B72" s="10" t="n">
        <v>0.3298</v>
      </c>
      <c r="C72" s="10" t="n">
        <v>0.3682</v>
      </c>
      <c r="D72" s="10" t="n">
        <f aca="false">(B72+C72)/2</f>
        <v>0.349</v>
      </c>
    </row>
    <row r="73" customFormat="false" ht="15.75" hidden="false" customHeight="false" outlineLevel="0" collapsed="false">
      <c r="A73" s="10" t="n">
        <v>100</v>
      </c>
      <c r="B73" s="10" t="n">
        <v>0.3093</v>
      </c>
      <c r="C73" s="10" t="n">
        <v>0.3456</v>
      </c>
      <c r="D73" s="10" t="n">
        <f aca="false">(B73+C73)/2</f>
        <v>0.32745</v>
      </c>
    </row>
    <row r="74" customFormat="false" ht="15.75" hidden="false" customHeight="false" outlineLevel="0" collapsed="false">
      <c r="A74" s="10" t="n">
        <v>101</v>
      </c>
      <c r="B74" s="10" t="n">
        <v>0.2884</v>
      </c>
      <c r="C74" s="10" t="n">
        <v>0.3223</v>
      </c>
      <c r="D74" s="10" t="n">
        <f aca="false">(B74+C74)/2</f>
        <v>0.30535</v>
      </c>
    </row>
    <row r="75" customFormat="false" ht="15.75" hidden="false" customHeight="false" outlineLevel="0" collapsed="false">
      <c r="A75" s="10" t="n">
        <v>102</v>
      </c>
      <c r="B75" s="10" t="n">
        <v>0.2671</v>
      </c>
      <c r="C75" s="10" t="n">
        <v>0.2983</v>
      </c>
      <c r="D75" s="10" t="n">
        <f aca="false">(B75+C75)/2</f>
        <v>0.2827</v>
      </c>
    </row>
    <row r="76" customFormat="false" ht="15.75" hidden="false" customHeight="false" outlineLevel="0" collapsed="false">
      <c r="A76" s="10" t="n">
        <v>103</v>
      </c>
      <c r="B76" s="10" t="n">
        <v>0.2453</v>
      </c>
      <c r="C76" s="10" t="n">
        <v>0.2735</v>
      </c>
      <c r="D76" s="10" t="n">
        <f aca="false">(B76+C76)/2</f>
        <v>0.2594</v>
      </c>
    </row>
    <row r="77" customFormat="false" ht="15.75" hidden="false" customHeight="false" outlineLevel="0" collapsed="false">
      <c r="A77" s="10" t="n">
        <v>104</v>
      </c>
      <c r="B77" s="10" t="n">
        <v>0.223</v>
      </c>
      <c r="C77" s="10" t="n">
        <v>0.248</v>
      </c>
      <c r="D77" s="10" t="n">
        <f aca="false">(B77+C77)/2</f>
        <v>0.2355</v>
      </c>
    </row>
    <row r="78" customFormat="false" ht="15.75" hidden="false" customHeight="false" outlineLevel="0" collapsed="false">
      <c r="A78" s="10" t="n">
        <v>105</v>
      </c>
      <c r="B78" s="10" t="n">
        <v>0.2003</v>
      </c>
      <c r="C78" s="10" t="n">
        <v>0.2218</v>
      </c>
      <c r="D78" s="10" t="n">
        <f aca="false">(B78+C78)/2</f>
        <v>0.21105</v>
      </c>
    </row>
    <row r="79" customFormat="false" ht="15.75" hidden="false" customHeight="false" outlineLevel="0" collapsed="false">
      <c r="A79" s="10" t="n">
        <v>106</v>
      </c>
      <c r="B79" s="10" t="n">
        <v>0.1771</v>
      </c>
      <c r="C79" s="10" t="n">
        <v>0.1949</v>
      </c>
      <c r="D79" s="10" t="n">
        <f aca="false">(B79+C79)/2</f>
        <v>0.186</v>
      </c>
    </row>
    <row r="80" customFormat="false" ht="15.75" hidden="false" customHeight="false" outlineLevel="0" collapsed="false">
      <c r="A80" s="10" t="n">
        <v>107</v>
      </c>
      <c r="B80" s="10" t="n">
        <v>0.1535</v>
      </c>
      <c r="C80" s="10" t="n">
        <v>0.1672</v>
      </c>
      <c r="D80" s="10" t="n">
        <f aca="false">(B80+C80)/2</f>
        <v>0.16035</v>
      </c>
    </row>
    <row r="81" customFormat="false" ht="15.75" hidden="false" customHeight="false" outlineLevel="0" collapsed="false">
      <c r="A81" s="10" t="n">
        <v>108</v>
      </c>
      <c r="B81" s="10" t="n">
        <v>0.1295</v>
      </c>
      <c r="C81" s="10" t="n">
        <v>0.1389</v>
      </c>
      <c r="D81" s="10" t="n">
        <f aca="false">(B81+C81)/2</f>
        <v>0.1342</v>
      </c>
    </row>
    <row r="82" customFormat="false" ht="15.75" hidden="false" customHeight="false" outlineLevel="0" collapsed="false">
      <c r="A82" s="10" t="n">
        <v>109</v>
      </c>
      <c r="B82" s="10" t="n">
        <v>0.105</v>
      </c>
      <c r="C82" s="10" t="n">
        <v>0.1098</v>
      </c>
      <c r="D82" s="10" t="n">
        <f aca="false">(B82+C82)/2</f>
        <v>0.1074</v>
      </c>
    </row>
    <row r="83" customFormat="false" ht="15.75" hidden="false" customHeight="false" outlineLevel="0" collapsed="false">
      <c r="A83" s="10" t="n">
        <v>110</v>
      </c>
      <c r="B83" s="10" t="n">
        <v>0.08</v>
      </c>
      <c r="C83" s="10" t="n">
        <v>0.08</v>
      </c>
      <c r="D83" s="10" t="n">
        <f aca="false">(B83+C83)/2</f>
        <v>0.08</v>
      </c>
    </row>
  </sheetData>
  <hyperlinks>
    <hyperlink ref="A1" r:id="rId1" display="Источник - https://world-masters-athletics.org/wp-content/uploads/2023/02/2023-WMA-Appendix-B.pdf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1:H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.75" zeroHeight="false" outlineLevelRow="0" outlineLevelCol="0"/>
  <cols>
    <col collapsed="false" customWidth="true" hidden="false" outlineLevel="0" max="1025" min="1" style="1" width="12.63"/>
  </cols>
  <sheetData>
    <row r="1" customFormat="false" ht="15.75" hidden="false" customHeight="false" outlineLevel="0" collapsed="false">
      <c r="H1" s="27"/>
    </row>
    <row r="2" customFormat="false" ht="15.75" hidden="false" customHeight="false" outlineLevel="0" collapsed="false">
      <c r="H2" s="28"/>
    </row>
    <row r="4" customFormat="false" ht="15.75" hidden="false" customHeight="false" outlineLevel="0" collapsed="false">
      <c r="H4" s="28"/>
    </row>
    <row r="5" customFormat="false" ht="15.75" hidden="false" customHeight="false" outlineLevel="0" collapsed="false">
      <c r="H5" s="28"/>
    </row>
    <row r="6" customFormat="false" ht="15.75" hidden="false" customHeight="false" outlineLevel="0" collapsed="false">
      <c r="H6" s="27"/>
    </row>
    <row r="7" customFormat="false" ht="15.75" hidden="false" customHeight="false" outlineLevel="0" collapsed="false">
      <c r="H7" s="29"/>
    </row>
    <row r="8" customFormat="false" ht="15.75" hidden="false" customHeight="false" outlineLevel="0" collapsed="false">
      <c r="H8" s="27"/>
    </row>
    <row r="9" customFormat="false" ht="15.75" hidden="false" customHeight="false" outlineLevel="0" collapsed="false">
      <c r="H9" s="27"/>
    </row>
    <row r="10" customFormat="false" ht="15.75" hidden="false" customHeight="false" outlineLevel="0" collapsed="false">
      <c r="H10" s="29"/>
    </row>
    <row r="11" customFormat="false" ht="15.75" hidden="false" customHeight="false" outlineLevel="0" collapsed="false">
      <c r="H11" s="28"/>
    </row>
    <row r="12" customFormat="false" ht="15.75" hidden="false" customHeight="false" outlineLevel="0" collapsed="false">
      <c r="H12" s="28"/>
    </row>
    <row r="13" customFormat="false" ht="15.75" hidden="false" customHeight="false" outlineLevel="0" collapsed="false">
      <c r="H13" s="28"/>
    </row>
    <row r="14" customFormat="false" ht="15.75" hidden="false" customHeight="false" outlineLevel="0" collapsed="false">
      <c r="H14" s="27"/>
    </row>
    <row r="15" customFormat="false" ht="15.75" hidden="false" customHeight="false" outlineLevel="0" collapsed="false">
      <c r="H15" s="28"/>
    </row>
    <row r="16" customFormat="false" ht="15.75" hidden="false" customHeight="false" outlineLevel="0" collapsed="false">
      <c r="H16" s="28"/>
    </row>
    <row r="18" customFormat="false" ht="15.75" hidden="false" customHeight="false" outlineLevel="0" collapsed="false">
      <c r="H18" s="28"/>
    </row>
    <row r="19" customFormat="false" ht="15.75" hidden="false" customHeight="false" outlineLevel="0" collapsed="false">
      <c r="H19" s="27"/>
    </row>
    <row r="20" customFormat="false" ht="15.75" hidden="false" customHeight="false" outlineLevel="0" collapsed="false">
      <c r="H20" s="28"/>
    </row>
    <row r="21" customFormat="false" ht="15.75" hidden="false" customHeight="false" outlineLevel="0" collapsed="false">
      <c r="D21" s="30"/>
      <c r="H21" s="27"/>
    </row>
    <row r="24" customFormat="false" ht="15.75" hidden="false" customHeight="false" outlineLevel="0" collapsed="false">
      <c r="H24" s="27"/>
    </row>
    <row r="25" customFormat="false" ht="15.75" hidden="false" customHeight="false" outlineLevel="0" collapsed="false">
      <c r="H25" s="28"/>
    </row>
    <row r="26" customFormat="false" ht="15.75" hidden="false" customHeight="false" outlineLevel="0" collapsed="false">
      <c r="H26" s="28"/>
    </row>
    <row r="28" customFormat="false" ht="15.75" hidden="false" customHeight="false" outlineLevel="0" collapsed="false">
      <c r="H28" s="28"/>
    </row>
    <row r="29" customFormat="false" ht="15.75" hidden="false" customHeight="false" outlineLevel="0" collapsed="false">
      <c r="H29" s="28"/>
    </row>
    <row r="30" customFormat="false" ht="15.75" hidden="false" customHeight="false" outlineLevel="0" collapsed="false">
      <c r="H30" s="28"/>
    </row>
    <row r="31" customFormat="false" ht="15.75" hidden="false" customHeight="false" outlineLevel="0" collapsed="false">
      <c r="H31" s="28"/>
    </row>
    <row r="33" customFormat="false" ht="15.75" hidden="false" customHeight="false" outlineLevel="0" collapsed="false">
      <c r="H33" s="28"/>
    </row>
    <row r="34" customFormat="false" ht="15.75" hidden="false" customHeight="false" outlineLevel="0" collapsed="false">
      <c r="H34" s="28"/>
    </row>
    <row r="35" customFormat="false" ht="15.75" hidden="false" customHeight="false" outlineLevel="0" collapsed="false">
      <c r="H35" s="27"/>
    </row>
    <row r="37" customFormat="false" ht="15.75" hidden="false" customHeight="false" outlineLevel="0" collapsed="false">
      <c r="H37" s="27"/>
    </row>
    <row r="38" customFormat="false" ht="15.75" hidden="false" customHeight="false" outlineLevel="0" collapsed="false">
      <c r="H38" s="28"/>
    </row>
    <row r="39" customFormat="false" ht="15.75" hidden="false" customHeight="false" outlineLevel="0" collapsed="false">
      <c r="H39" s="28"/>
    </row>
    <row r="41" customFormat="false" ht="15.75" hidden="false" customHeight="false" outlineLevel="0" collapsed="false">
      <c r="H41" s="28"/>
    </row>
    <row r="42" customFormat="false" ht="15.75" hidden="false" customHeight="false" outlineLevel="0" collapsed="false">
      <c r="H42" s="29"/>
    </row>
    <row r="43" customFormat="false" ht="15.75" hidden="false" customHeight="false" outlineLevel="0" collapsed="false">
      <c r="H43" s="27"/>
    </row>
    <row r="44" customFormat="false" ht="15.75" hidden="false" customHeight="false" outlineLevel="0" collapsed="false">
      <c r="H44" s="28"/>
    </row>
    <row r="45" customFormat="false" ht="15.75" hidden="false" customHeight="false" outlineLevel="0" collapsed="false">
      <c r="H45" s="28"/>
    </row>
    <row r="46" customFormat="false" ht="15.75" hidden="false" customHeight="false" outlineLevel="0" collapsed="false">
      <c r="H46" s="28"/>
    </row>
    <row r="47" customFormat="false" ht="15.75" hidden="false" customHeight="false" outlineLevel="0" collapsed="false">
      <c r="H47" s="31"/>
    </row>
    <row r="48" customFormat="false" ht="15.75" hidden="false" customHeight="false" outlineLevel="0" collapsed="false">
      <c r="H48" s="27"/>
    </row>
    <row r="49" customFormat="false" ht="15.75" hidden="false" customHeight="false" outlineLevel="0" collapsed="false">
      <c r="H49" s="29"/>
    </row>
    <row r="50" customFormat="false" ht="15.75" hidden="false" customHeight="false" outlineLevel="0" collapsed="false">
      <c r="H50" s="28"/>
    </row>
    <row r="53" customFormat="false" ht="15.75" hidden="false" customHeight="false" outlineLevel="0" collapsed="false">
      <c r="H53" s="27"/>
    </row>
    <row r="54" customFormat="false" ht="15.75" hidden="false" customHeight="false" outlineLevel="0" collapsed="false">
      <c r="H54" s="27"/>
    </row>
    <row r="56" customFormat="false" ht="15.75" hidden="false" customHeight="false" outlineLevel="0" collapsed="false">
      <c r="H56" s="27"/>
    </row>
    <row r="58" customFormat="false" ht="15.75" hidden="false" customHeight="false" outlineLevel="0" collapsed="false">
      <c r="H58" s="27"/>
    </row>
    <row r="60" customFormat="false" ht="15.75" hidden="false" customHeight="false" outlineLevel="0" collapsed="false">
      <c r="H60" s="27"/>
    </row>
    <row r="61" customFormat="false" ht="15.75" hidden="false" customHeight="false" outlineLevel="0" collapsed="false">
      <c r="H61" s="27"/>
    </row>
    <row r="62" customFormat="false" ht="15.75" hidden="false" customHeight="false" outlineLevel="0" collapsed="false">
      <c r="H62" s="28"/>
    </row>
    <row r="63" customFormat="false" ht="15.75" hidden="false" customHeight="false" outlineLevel="0" collapsed="false">
      <c r="H63" s="28"/>
    </row>
    <row r="64" customFormat="false" ht="15.75" hidden="false" customHeight="false" outlineLevel="0" collapsed="false">
      <c r="H64" s="28"/>
    </row>
    <row r="65" customFormat="false" ht="15.75" hidden="false" customHeight="false" outlineLevel="0" collapsed="false">
      <c r="H65" s="28"/>
    </row>
    <row r="66" customFormat="false" ht="15.75" hidden="false" customHeight="false" outlineLevel="0" collapsed="false">
      <c r="H66" s="28"/>
    </row>
    <row r="67" customFormat="false" ht="15.75" hidden="false" customHeight="false" outlineLevel="0" collapsed="false">
      <c r="H67" s="28"/>
    </row>
    <row r="68" customFormat="false" ht="15.75" hidden="false" customHeight="false" outlineLevel="0" collapsed="false">
      <c r="H68" s="27"/>
    </row>
    <row r="69" customFormat="false" ht="15.75" hidden="false" customHeight="false" outlineLevel="0" collapsed="false">
      <c r="H69" s="28"/>
    </row>
    <row r="70" customFormat="false" ht="15.75" hidden="false" customHeight="false" outlineLevel="0" collapsed="false">
      <c r="H70" s="28"/>
    </row>
    <row r="71" customFormat="false" ht="15.75" hidden="false" customHeight="false" outlineLevel="0" collapsed="false">
      <c r="H71" s="28"/>
    </row>
    <row r="72" customFormat="false" ht="15.75" hidden="false" customHeight="false" outlineLevel="0" collapsed="false">
      <c r="H72" s="27"/>
    </row>
    <row r="73" customFormat="false" ht="15.75" hidden="false" customHeight="false" outlineLevel="0" collapsed="false">
      <c r="H73" s="27"/>
    </row>
    <row r="74" customFormat="false" ht="15.75" hidden="false" customHeight="false" outlineLevel="0" collapsed="false">
      <c r="H74" s="28"/>
    </row>
    <row r="75" customFormat="false" ht="15.75" hidden="false" customHeight="false" outlineLevel="0" collapsed="false">
      <c r="H75" s="28"/>
    </row>
    <row r="76" customFormat="false" ht="15.75" hidden="false" customHeight="false" outlineLevel="0" collapsed="false">
      <c r="H76" s="28"/>
    </row>
    <row r="77" customFormat="false" ht="15.75" hidden="false" customHeight="false" outlineLevel="0" collapsed="false">
      <c r="H77" s="28"/>
    </row>
    <row r="78" customFormat="false" ht="15.75" hidden="false" customHeight="false" outlineLevel="0" collapsed="false">
      <c r="H78" s="28"/>
    </row>
    <row r="79" customFormat="false" ht="15.75" hidden="false" customHeight="false" outlineLevel="0" collapsed="false">
      <c r="H79" s="28"/>
    </row>
    <row r="80" customFormat="false" ht="15.75" hidden="false" customHeight="false" outlineLevel="0" collapsed="false">
      <c r="H80" s="27"/>
    </row>
    <row r="81" customFormat="false" ht="15.75" hidden="false" customHeight="false" outlineLevel="0" collapsed="false">
      <c r="H81" s="28"/>
    </row>
    <row r="82" customFormat="false" ht="15.75" hidden="false" customHeight="false" outlineLevel="0" collapsed="false">
      <c r="H82" s="27"/>
    </row>
    <row r="83" customFormat="false" ht="15.75" hidden="false" customHeight="false" outlineLevel="0" collapsed="false">
      <c r="H83" s="28"/>
    </row>
    <row r="84" customFormat="false" ht="15.75" hidden="false" customHeight="false" outlineLevel="0" collapsed="false">
      <c r="H84" s="28"/>
    </row>
    <row r="85" customFormat="false" ht="15.75" hidden="false" customHeight="false" outlineLevel="0" collapsed="false">
      <c r="H85" s="28"/>
    </row>
    <row r="86" customFormat="false" ht="15.75" hidden="false" customHeight="false" outlineLevel="0" collapsed="false">
      <c r="H86" s="28"/>
    </row>
    <row r="87" customFormat="false" ht="15.75" hidden="false" customHeight="false" outlineLevel="0" collapsed="false">
      <c r="H87" s="28"/>
    </row>
    <row r="88" customFormat="false" ht="15.75" hidden="false" customHeight="false" outlineLevel="0" collapsed="false">
      <c r="H88" s="27"/>
    </row>
    <row r="89" customFormat="false" ht="15.75" hidden="false" customHeight="false" outlineLevel="0" collapsed="false">
      <c r="H89" s="28"/>
    </row>
    <row r="90" customFormat="false" ht="15.75" hidden="false" customHeight="false" outlineLevel="0" collapsed="false">
      <c r="H90" s="28"/>
    </row>
    <row r="92" customFormat="false" ht="15.75" hidden="false" customHeight="false" outlineLevel="0" collapsed="false">
      <c r="H92" s="28"/>
    </row>
    <row r="93" customFormat="false" ht="15.75" hidden="false" customHeight="false" outlineLevel="0" collapsed="false">
      <c r="H93" s="28"/>
    </row>
    <row r="95" customFormat="false" ht="15.75" hidden="false" customHeight="false" outlineLevel="0" collapsed="false">
      <c r="H95" s="27"/>
    </row>
    <row r="96" customFormat="false" ht="15.75" hidden="false" customHeight="false" outlineLevel="0" collapsed="false">
      <c r="D96" s="30"/>
      <c r="H96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2026-01-15T04:41:53Z</dcterms:modified>
  <cp:revision>1</cp:revision>
  <dc:subject/>
  <dc:title/>
</cp:coreProperties>
</file>