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" sheetId="1" r:id="rId4"/>
    <sheet state="visible" name="02" sheetId="2" r:id="rId5"/>
  </sheets>
  <definedNames/>
  <calcPr/>
</workbook>
</file>

<file path=xl/sharedStrings.xml><?xml version="1.0" encoding="utf-8"?>
<sst xmlns="http://schemas.openxmlformats.org/spreadsheetml/2006/main" count="1037" uniqueCount="402">
  <si>
    <t>ПЛЯСКА МОРОЗА, T21</t>
  </si>
  <si>
    <t>Место</t>
  </si>
  <si>
    <t>Участник</t>
  </si>
  <si>
    <t>№</t>
  </si>
  <si>
    <t>Result</t>
  </si>
  <si>
    <t>Комментарий</t>
  </si>
  <si>
    <t>Фамилия</t>
  </si>
  <si>
    <t>Имя</t>
  </si>
  <si>
    <t>Дата/Рожд</t>
  </si>
  <si>
    <t>Лет</t>
  </si>
  <si>
    <t>Категория</t>
  </si>
  <si>
    <t>Регион</t>
  </si>
  <si>
    <t>Time</t>
  </si>
  <si>
    <t>Split</t>
  </si>
  <si>
    <t>Pace</t>
  </si>
  <si>
    <t>МУЖЧИНЫ</t>
  </si>
  <si>
    <t>Садовников</t>
  </si>
  <si>
    <t>Игорь</t>
  </si>
  <si>
    <t>20.04.1976</t>
  </si>
  <si>
    <t>М45-49</t>
  </si>
  <si>
    <t>г. Москва</t>
  </si>
  <si>
    <t>GOLD</t>
  </si>
  <si>
    <t>Садковой</t>
  </si>
  <si>
    <t>Антон</t>
  </si>
  <si>
    <t>13.05.1985</t>
  </si>
  <si>
    <t>М35-39</t>
  </si>
  <si>
    <t>SILVER</t>
  </si>
  <si>
    <t>Холопов</t>
  </si>
  <si>
    <t>Владимир</t>
  </si>
  <si>
    <t>30.08.1995</t>
  </si>
  <si>
    <t>М18-34</t>
  </si>
  <si>
    <t>Московская обл.</t>
  </si>
  <si>
    <t>BRONZE</t>
  </si>
  <si>
    <t>Горшков</t>
  </si>
  <si>
    <t>Евгений</t>
  </si>
  <si>
    <t>14.04.1984</t>
  </si>
  <si>
    <t>М40-44</t>
  </si>
  <si>
    <t>Демьянов</t>
  </si>
  <si>
    <t>Дмитрий</t>
  </si>
  <si>
    <t>19.05.1995</t>
  </si>
  <si>
    <t>Шамилев</t>
  </si>
  <si>
    <t>Павел</t>
  </si>
  <si>
    <t>22.07.1988</t>
  </si>
  <si>
    <t>Хабаровский край</t>
  </si>
  <si>
    <t>Белянин</t>
  </si>
  <si>
    <t>Иван</t>
  </si>
  <si>
    <t>23.07.1986</t>
  </si>
  <si>
    <t>Рахаев</t>
  </si>
  <si>
    <t>25.01.1989</t>
  </si>
  <si>
    <t>Мосин</t>
  </si>
  <si>
    <t>Виталий</t>
  </si>
  <si>
    <t>19.01.1989</t>
  </si>
  <si>
    <t>Цурканенко</t>
  </si>
  <si>
    <t>Семен</t>
  </si>
  <si>
    <t>21.09.1993</t>
  </si>
  <si>
    <t>Сергей</t>
  </si>
  <si>
    <t>05.05.1985</t>
  </si>
  <si>
    <t>Павлов</t>
  </si>
  <si>
    <t>Петр</t>
  </si>
  <si>
    <t>04.06.1997</t>
  </si>
  <si>
    <t>Шац</t>
  </si>
  <si>
    <t>Станислав</t>
  </si>
  <si>
    <t>24.11.1990</t>
  </si>
  <si>
    <t>Тюменская обл.</t>
  </si>
  <si>
    <t>Костюкевич</t>
  </si>
  <si>
    <t>Николай</t>
  </si>
  <si>
    <t>Online</t>
  </si>
  <si>
    <t>Булгинов</t>
  </si>
  <si>
    <t>Кирилл</t>
  </si>
  <si>
    <t>27.09.1989</t>
  </si>
  <si>
    <t>DNS</t>
  </si>
  <si>
    <t>Торун</t>
  </si>
  <si>
    <t>Кайа</t>
  </si>
  <si>
    <t>01.01.1968</t>
  </si>
  <si>
    <t>М55-59</t>
  </si>
  <si>
    <t>Респ. Крым</t>
  </si>
  <si>
    <t>ЖЕНЩИНЫ</t>
  </si>
  <si>
    <t>Лухманова</t>
  </si>
  <si>
    <t>Светлана</t>
  </si>
  <si>
    <t>07.09.1982</t>
  </si>
  <si>
    <t>Ж40-44</t>
  </si>
  <si>
    <t>Конова</t>
  </si>
  <si>
    <t>Евгения</t>
  </si>
  <si>
    <t>18.05.1979</t>
  </si>
  <si>
    <t>Ж45-49</t>
  </si>
  <si>
    <t>ПЛЯСКА МОРОЗА, T10</t>
  </si>
  <si>
    <t>Блашко</t>
  </si>
  <si>
    <t>28.06.1991</t>
  </si>
  <si>
    <t>Ожегов</t>
  </si>
  <si>
    <t>Александр</t>
  </si>
  <si>
    <t>18.01.1987</t>
  </si>
  <si>
    <t>Рычин</t>
  </si>
  <si>
    <t>25.10.1992</t>
  </si>
  <si>
    <t>Алехин</t>
  </si>
  <si>
    <t>Вадим</t>
  </si>
  <si>
    <t>02.10.1988</t>
  </si>
  <si>
    <t>Батиров</t>
  </si>
  <si>
    <t>Рустам</t>
  </si>
  <si>
    <t>22.08.1977</t>
  </si>
  <si>
    <t>Гусев</t>
  </si>
  <si>
    <t>11.11.2001</t>
  </si>
  <si>
    <t>Суровицкий</t>
  </si>
  <si>
    <t>29.12.1986</t>
  </si>
  <si>
    <t>Суворов</t>
  </si>
  <si>
    <t>06.10.1980</t>
  </si>
  <si>
    <t>Зайцев</t>
  </si>
  <si>
    <t>Максим</t>
  </si>
  <si>
    <t>19.04.1982</t>
  </si>
  <si>
    <t>Себелев</t>
  </si>
  <si>
    <t>09.05.1985</t>
  </si>
  <si>
    <t>Борисов</t>
  </si>
  <si>
    <t>21.08.1982</t>
  </si>
  <si>
    <t>Лерман</t>
  </si>
  <si>
    <t>Филипп</t>
  </si>
  <si>
    <t>20.07.1977</t>
  </si>
  <si>
    <t>Хафизов</t>
  </si>
  <si>
    <t>Тимур</t>
  </si>
  <si>
    <t>06.01.1983</t>
  </si>
  <si>
    <t>М40-42</t>
  </si>
  <si>
    <t>Пеньков</t>
  </si>
  <si>
    <t>12.03.1991</t>
  </si>
  <si>
    <t>Мурышкин</t>
  </si>
  <si>
    <t>Алексей</t>
  </si>
  <si>
    <t>17.02.1976</t>
  </si>
  <si>
    <t>Крайнев</t>
  </si>
  <si>
    <t>06.07.1986</t>
  </si>
  <si>
    <t>Ле Доан</t>
  </si>
  <si>
    <t>Тхьеу</t>
  </si>
  <si>
    <t>14.04.1978</t>
  </si>
  <si>
    <t>Юхин</t>
  </si>
  <si>
    <t>24.04.1987</t>
  </si>
  <si>
    <t>Ваничкин</t>
  </si>
  <si>
    <t>09.11.1976</t>
  </si>
  <si>
    <t>Брайцев</t>
  </si>
  <si>
    <t>Андрей</t>
  </si>
  <si>
    <t>25.10.1978</t>
  </si>
  <si>
    <t>Ходыкин</t>
  </si>
  <si>
    <t>Даниил</t>
  </si>
  <si>
    <t>20.02.1997</t>
  </si>
  <si>
    <t>Страздин</t>
  </si>
  <si>
    <t>Яков</t>
  </si>
  <si>
    <t>08.12.1982</t>
  </si>
  <si>
    <t>Косач</t>
  </si>
  <si>
    <t>22.10.1991</t>
  </si>
  <si>
    <t>Кузьмин</t>
  </si>
  <si>
    <t>Никита</t>
  </si>
  <si>
    <t>27.03.1992</t>
  </si>
  <si>
    <t>Демин</t>
  </si>
  <si>
    <t>27.07.1984</t>
  </si>
  <si>
    <t>Алтайский край</t>
  </si>
  <si>
    <t>Долгий</t>
  </si>
  <si>
    <t>Михаил</t>
  </si>
  <si>
    <t>Родниковский</t>
  </si>
  <si>
    <t>Косачев</t>
  </si>
  <si>
    <t>13.06.1982</t>
  </si>
  <si>
    <t>Копылова</t>
  </si>
  <si>
    <t>Ирина</t>
  </si>
  <si>
    <t>09.07.1982</t>
  </si>
  <si>
    <t>Федичкина</t>
  </si>
  <si>
    <t>Наталья</t>
  </si>
  <si>
    <t>25.07.1970</t>
  </si>
  <si>
    <t>Ж50-54</t>
  </si>
  <si>
    <t>Власкина</t>
  </si>
  <si>
    <t>Мария</t>
  </si>
  <si>
    <t>14.07.1982</t>
  </si>
  <si>
    <t>Попова</t>
  </si>
  <si>
    <t>Алиса</t>
  </si>
  <si>
    <t>01.06.1989</t>
  </si>
  <si>
    <t>Ж35-39</t>
  </si>
  <si>
    <t>Горшкова</t>
  </si>
  <si>
    <t>Анна</t>
  </si>
  <si>
    <t>10.12.1975</t>
  </si>
  <si>
    <t>Козлова</t>
  </si>
  <si>
    <t>Инга</t>
  </si>
  <si>
    <t>19.07.1990</t>
  </si>
  <si>
    <t>Ж18-34</t>
  </si>
  <si>
    <t>Токмакова</t>
  </si>
  <si>
    <t>11.04.1976</t>
  </si>
  <si>
    <t>Павлова</t>
  </si>
  <si>
    <t>Оксана</t>
  </si>
  <si>
    <t>09.02.1988</t>
  </si>
  <si>
    <t>Кокшина</t>
  </si>
  <si>
    <t>Виктория</t>
  </si>
  <si>
    <t>19.07.1976</t>
  </si>
  <si>
    <t>Майник</t>
  </si>
  <si>
    <t>Анжелика</t>
  </si>
  <si>
    <t>24.01.1969</t>
  </si>
  <si>
    <t>Ж55-59</t>
  </si>
  <si>
    <t>Атабаева</t>
  </si>
  <si>
    <t>Мурманская обл.</t>
  </si>
  <si>
    <t>Курлова</t>
  </si>
  <si>
    <t>22.02.1976</t>
  </si>
  <si>
    <t>Стаканова</t>
  </si>
  <si>
    <t>Алла</t>
  </si>
  <si>
    <t>30.07.1987</t>
  </si>
  <si>
    <t>Шамсулина</t>
  </si>
  <si>
    <t>Юлия</t>
  </si>
  <si>
    <t>16.03.1993</t>
  </si>
  <si>
    <t>Юрьева</t>
  </si>
  <si>
    <t>14.12.1987</t>
  </si>
  <si>
    <t>Голева</t>
  </si>
  <si>
    <t>09.07.1981</t>
  </si>
  <si>
    <t>ПЛЯСКА МОРОЗА, T5</t>
  </si>
  <si>
    <t>Дрогавцев</t>
  </si>
  <si>
    <t>08.05.1988</t>
  </si>
  <si>
    <t>Орловская обл.</t>
  </si>
  <si>
    <t>Богданов</t>
  </si>
  <si>
    <t>Прохор</t>
  </si>
  <si>
    <t>22.10.2005</t>
  </si>
  <si>
    <t>Кудаков</t>
  </si>
  <si>
    <t>12.03.1986</t>
  </si>
  <si>
    <t>Красноярский край</t>
  </si>
  <si>
    <t>Кузнецов</t>
  </si>
  <si>
    <t>09.09.2001</t>
  </si>
  <si>
    <t>Назаров</t>
  </si>
  <si>
    <t>10.01.1984</t>
  </si>
  <si>
    <t>Чирков</t>
  </si>
  <si>
    <t>Илья</t>
  </si>
  <si>
    <t>21.12.1971</t>
  </si>
  <si>
    <t>М50-54</t>
  </si>
  <si>
    <t>Аврамков</t>
  </si>
  <si>
    <t>Василий</t>
  </si>
  <si>
    <t>03.07.1983</t>
  </si>
  <si>
    <t>Козленков</t>
  </si>
  <si>
    <t>Владислав</t>
  </si>
  <si>
    <t>18.07.1979</t>
  </si>
  <si>
    <t>Васкевич</t>
  </si>
  <si>
    <t>Данила</t>
  </si>
  <si>
    <t>10.01.1979</t>
  </si>
  <si>
    <t>Малюк</t>
  </si>
  <si>
    <t>Олег</t>
  </si>
  <si>
    <t>12.02.1995</t>
  </si>
  <si>
    <t>Антонов</t>
  </si>
  <si>
    <t>07.03.1989</t>
  </si>
  <si>
    <t>Куц</t>
  </si>
  <si>
    <t>02.08.1981</t>
  </si>
  <si>
    <t>Гимадиев</t>
  </si>
  <si>
    <t>Ринат</t>
  </si>
  <si>
    <t>Архипов</t>
  </si>
  <si>
    <t>Арсений</t>
  </si>
  <si>
    <t>01.03.1984</t>
  </si>
  <si>
    <t>Перескоков</t>
  </si>
  <si>
    <t>26.05.1988</t>
  </si>
  <si>
    <t>Никитин</t>
  </si>
  <si>
    <t>07.03.1964</t>
  </si>
  <si>
    <t>М60-64</t>
  </si>
  <si>
    <t>Осташек</t>
  </si>
  <si>
    <t>14.10.1980</t>
  </si>
  <si>
    <t>Таскаев</t>
  </si>
  <si>
    <t>23.05.1976</t>
  </si>
  <si>
    <t>Юрин</t>
  </si>
  <si>
    <t>Бейрит</t>
  </si>
  <si>
    <t>14.06.2007</t>
  </si>
  <si>
    <t>М14-17</t>
  </si>
  <si>
    <t>Иванов</t>
  </si>
  <si>
    <t>25.05.1987</t>
  </si>
  <si>
    <t>Благовестникова</t>
  </si>
  <si>
    <t>24.12.1987</t>
  </si>
  <si>
    <t>Семененко</t>
  </si>
  <si>
    <t>Надежда</t>
  </si>
  <si>
    <t>17.06.1983</t>
  </si>
  <si>
    <t>Минаева</t>
  </si>
  <si>
    <t>Ольга</t>
  </si>
  <si>
    <t>15.11.1986</t>
  </si>
  <si>
    <t>Савостьянова</t>
  </si>
  <si>
    <t>05.04.1983</t>
  </si>
  <si>
    <t>Коннова</t>
  </si>
  <si>
    <t>05.01.1983</t>
  </si>
  <si>
    <t>Федорова</t>
  </si>
  <si>
    <t>Алина</t>
  </si>
  <si>
    <t>29.10.1981</t>
  </si>
  <si>
    <t>Турдалиева</t>
  </si>
  <si>
    <t>Людмила</t>
  </si>
  <si>
    <t>14.10.1976</t>
  </si>
  <si>
    <t>Баландина</t>
  </si>
  <si>
    <t>Лидия</t>
  </si>
  <si>
    <t>08.08.1990</t>
  </si>
  <si>
    <t>Хряпина</t>
  </si>
  <si>
    <t>20.05.1987</t>
  </si>
  <si>
    <t>Борисова</t>
  </si>
  <si>
    <t>10.07.1977</t>
  </si>
  <si>
    <t>Чигарева</t>
  </si>
  <si>
    <t>25.07.1986</t>
  </si>
  <si>
    <t>Боброва</t>
  </si>
  <si>
    <t>20.02.1978</t>
  </si>
  <si>
    <t>Гусева</t>
  </si>
  <si>
    <t>Маргарита</t>
  </si>
  <si>
    <t>12.10.1978</t>
  </si>
  <si>
    <t>Тверская обл.</t>
  </si>
  <si>
    <t>Култышева</t>
  </si>
  <si>
    <t>12.04.1970</t>
  </si>
  <si>
    <t>Курбатова</t>
  </si>
  <si>
    <t>12.09.1973</t>
  </si>
  <si>
    <t>Курская обл.</t>
  </si>
  <si>
    <t>Лобачева</t>
  </si>
  <si>
    <t>Щепкина</t>
  </si>
  <si>
    <t>12.12.1996</t>
  </si>
  <si>
    <t>Воронежская обл.</t>
  </si>
  <si>
    <t>ПЛЯСКА МОРОЗА, TKIDS</t>
  </si>
  <si>
    <t>МАЛЬЧИКИ / ЮНОШИ</t>
  </si>
  <si>
    <t>Юрий</t>
  </si>
  <si>
    <t>17.07.2017</t>
  </si>
  <si>
    <t>М6-9</t>
  </si>
  <si>
    <t>Постоялко</t>
  </si>
  <si>
    <t>28.08.2018</t>
  </si>
  <si>
    <t>Фроловский</t>
  </si>
  <si>
    <t>09.11.2017</t>
  </si>
  <si>
    <t>ДЕВОЧКИ / ДЕВУШКИ</t>
  </si>
  <si>
    <t>Кулакова</t>
  </si>
  <si>
    <t>01.07.2014</t>
  </si>
  <si>
    <t>Ж10-13</t>
  </si>
  <si>
    <t xml:space="preserve">  </t>
  </si>
  <si>
    <t>МЕЛОДИЯ ВЬЮГИ, T21</t>
  </si>
  <si>
    <t>Кондратов</t>
  </si>
  <si>
    <t>28.02.1982</t>
  </si>
  <si>
    <t>Рябокожушный</t>
  </si>
  <si>
    <t>14.02.1990</t>
  </si>
  <si>
    <t>Сердюк</t>
  </si>
  <si>
    <t>02.07.1983</t>
  </si>
  <si>
    <t>Наземнов</t>
  </si>
  <si>
    <t>10.06.1977</t>
  </si>
  <si>
    <t>Пичугин</t>
  </si>
  <si>
    <t>19.04.1979</t>
  </si>
  <si>
    <t>Иркутская обл.</t>
  </si>
  <si>
    <t>Товтин</t>
  </si>
  <si>
    <t>Эмил</t>
  </si>
  <si>
    <t>07.12.1990</t>
  </si>
  <si>
    <t>Щербанюк</t>
  </si>
  <si>
    <t>Анатолий</t>
  </si>
  <si>
    <t>06.08.1976</t>
  </si>
  <si>
    <t>МЕЛОДИЯ ВЬЮГИ, T10</t>
  </si>
  <si>
    <t>Пичуляк</t>
  </si>
  <si>
    <t>11.06.1999</t>
  </si>
  <si>
    <t>Новосибирская обл.</t>
  </si>
  <si>
    <t>Зорин</t>
  </si>
  <si>
    <t>23.11.1986</t>
  </si>
  <si>
    <t>Нижегородская обл.</t>
  </si>
  <si>
    <t>26.09.1986</t>
  </si>
  <si>
    <t>21.02.1978</t>
  </si>
  <si>
    <t>Харьков</t>
  </si>
  <si>
    <t>Грудин</t>
  </si>
  <si>
    <t>10.01.1986</t>
  </si>
  <si>
    <t>Котов</t>
  </si>
  <si>
    <t>Артём</t>
  </si>
  <si>
    <t>20.08.1980</t>
  </si>
  <si>
    <t>Живодров</t>
  </si>
  <si>
    <t>29.06.1980</t>
  </si>
  <si>
    <t>Шевченко</t>
  </si>
  <si>
    <t>Роман</t>
  </si>
  <si>
    <t>06.02.1986</t>
  </si>
  <si>
    <t>Смирнов</t>
  </si>
  <si>
    <t>01.02.1961</t>
  </si>
  <si>
    <t>Махомет</t>
  </si>
  <si>
    <t>17.01.1979</t>
  </si>
  <si>
    <t>Привезенцев</t>
  </si>
  <si>
    <t>26.04.1979</t>
  </si>
  <si>
    <t>Кузин</t>
  </si>
  <si>
    <t>01.04.1981</t>
  </si>
  <si>
    <t>Рунова</t>
  </si>
  <si>
    <t>Вера</t>
  </si>
  <si>
    <t>30.03.1984</t>
  </si>
  <si>
    <t>Иванюшенкова</t>
  </si>
  <si>
    <t>Марина</t>
  </si>
  <si>
    <t>16.06.1963</t>
  </si>
  <si>
    <t>Ж60-64</t>
  </si>
  <si>
    <t>Богачева</t>
  </si>
  <si>
    <t>09.08.1977</t>
  </si>
  <si>
    <t>Куркина</t>
  </si>
  <si>
    <t>29.11.1985</t>
  </si>
  <si>
    <t>Кристина</t>
  </si>
  <si>
    <t>08.12.1979</t>
  </si>
  <si>
    <t>Соколова</t>
  </si>
  <si>
    <t>30.12.1983</t>
  </si>
  <si>
    <t>МЕЛОДИЯ ВЬЮГИ, T5</t>
  </si>
  <si>
    <t>Малофеев</t>
  </si>
  <si>
    <t>06.05.1977</t>
  </si>
  <si>
    <t>Островерх</t>
  </si>
  <si>
    <t>Олимпий</t>
  </si>
  <si>
    <t>10.11.1958</t>
  </si>
  <si>
    <t>М65-69</t>
  </si>
  <si>
    <t>Жулимов</t>
  </si>
  <si>
    <t>02.10.1984</t>
  </si>
  <si>
    <t>Стрельченко</t>
  </si>
  <si>
    <t>18.01.1973</t>
  </si>
  <si>
    <t>Кокуев</t>
  </si>
  <si>
    <t>13.11.1978</t>
  </si>
  <si>
    <t>Краснодарский край</t>
  </si>
  <si>
    <t>Гущина</t>
  </si>
  <si>
    <t>Альбина</t>
  </si>
  <si>
    <t>15.12.2000</t>
  </si>
  <si>
    <t>Калужская обл.</t>
  </si>
  <si>
    <t>Родниковская</t>
  </si>
  <si>
    <t>30.03.1990</t>
  </si>
  <si>
    <t>Демьянова</t>
  </si>
  <si>
    <t>08.07.1996</t>
  </si>
  <si>
    <t>Сирачева</t>
  </si>
  <si>
    <t>Мунира</t>
  </si>
  <si>
    <t>19.03.1991</t>
  </si>
  <si>
    <t>Подчалимова</t>
  </si>
  <si>
    <t>Елена</t>
  </si>
  <si>
    <t>03.06.1998</t>
  </si>
  <si>
    <t>МЕЛОДИЯ ВЬЮГИ, TKIDS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</si>
</sst>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[hh]:mm:ss"/>
    <numFmt numFmtId="166" formatCode="[mm]:ss"/>
  </numFmts>
  <fonts count="9">
    <font>
      <sz val="11.0"/>
      <color theme="1"/>
      <name val="Calibri"/>
      <scheme val="minor"/>
    </font>
    <font>
      <b/>
      <i/>
      <sz val="10.0"/>
      <color rgb="FFFFFFFF"/>
      <name val="Arial"/>
    </font>
    <font/>
    <font>
      <sz val="11.0"/>
      <color theme="1"/>
      <name val="Calibri"/>
    </font>
    <font>
      <b/>
      <i/>
      <sz val="9.0"/>
      <color theme="0"/>
      <name val="Arial"/>
    </font>
    <font>
      <b/>
      <i/>
      <sz val="9.0"/>
      <color rgb="FFFFFFFF"/>
      <name val="Arial"/>
    </font>
    <font>
      <b/>
      <i/>
      <sz val="10.0"/>
      <color theme="0"/>
      <name val="Arial"/>
    </font>
    <font>
      <sz val="10.0"/>
      <color theme="1"/>
      <name val="Arial"/>
    </font>
    <font>
      <b/>
      <i/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BF9000"/>
        <bgColor rgb="FFBF9000"/>
      </patternFill>
    </fill>
    <fill>
      <patternFill patternType="solid">
        <fgColor rgb="FF757070"/>
        <bgColor rgb="FF757070"/>
      </patternFill>
    </fill>
    <fill>
      <patternFill patternType="solid">
        <fgColor rgb="FFC55A11"/>
        <bgColor rgb="FFC55A11"/>
      </patternFill>
    </fill>
    <fill>
      <patternFill patternType="solid">
        <fgColor rgb="FFBDD6EE"/>
        <bgColor rgb="FFBDD6EE"/>
      </patternFill>
    </fill>
    <fill>
      <patternFill patternType="solid">
        <fgColor rgb="FFDADADA"/>
        <bgColor rgb="FFDADADA"/>
      </patternFill>
    </fill>
    <fill>
      <patternFill patternType="solid">
        <fgColor rgb="FFD8D8D8"/>
        <bgColor rgb="FFD8D8D8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ont="1">
      <alignment horizontal="center" vertical="center"/>
    </xf>
    <xf borderId="8" fillId="3" fontId="4" numFmtId="0" xfId="0" applyAlignment="1" applyBorder="1" applyFont="1">
      <alignment horizontal="center" vertical="center"/>
    </xf>
    <xf borderId="8" fillId="3" fontId="4" numFmtId="164" xfId="0" applyAlignment="1" applyBorder="1" applyFont="1" applyNumberFormat="1">
      <alignment horizontal="center" vertical="center"/>
    </xf>
    <xf borderId="1" fillId="4" fontId="6" numFmtId="0" xfId="0" applyAlignment="1" applyBorder="1" applyFill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9" fillId="5" fontId="7" numFmtId="0" xfId="0" applyAlignment="1" applyBorder="1" applyFont="1">
      <alignment horizontal="left" vertical="center"/>
    </xf>
    <xf borderId="9" fillId="5" fontId="7" numFmtId="164" xfId="0" applyAlignment="1" applyBorder="1" applyFont="1" applyNumberFormat="1">
      <alignment horizontal="center" vertical="center"/>
    </xf>
    <xf borderId="7" fillId="5" fontId="7" numFmtId="1" xfId="0" applyAlignment="1" applyBorder="1" applyFont="1" applyNumberFormat="1">
      <alignment horizontal="center" vertical="center"/>
    </xf>
    <xf borderId="7" fillId="5" fontId="7" numFmtId="0" xfId="0" applyAlignment="1" applyBorder="1" applyFont="1">
      <alignment horizontal="center" vertical="center"/>
    </xf>
    <xf borderId="7" fillId="5" fontId="8" numFmtId="165" xfId="0" applyAlignment="1" applyBorder="1" applyFont="1" applyNumberFormat="1">
      <alignment horizontal="center" vertical="center"/>
    </xf>
    <xf borderId="7" fillId="5" fontId="8" numFmtId="166" xfId="0" applyAlignment="1" applyBorder="1" applyFont="1" applyNumberFormat="1">
      <alignment horizontal="center" vertical="center"/>
    </xf>
    <xf borderId="9" fillId="6" fontId="4" numFmtId="1" xfId="0" applyAlignment="1" applyBorder="1" applyFill="1" applyFont="1" applyNumberFormat="1">
      <alignment horizontal="center" vertical="center"/>
    </xf>
    <xf borderId="9" fillId="7" fontId="4" numFmtId="1" xfId="0" applyAlignment="1" applyBorder="1" applyFill="1" applyFont="1" applyNumberFormat="1">
      <alignment horizontal="center" vertical="center"/>
    </xf>
    <xf borderId="9" fillId="8" fontId="4" numFmtId="1" xfId="0" applyAlignment="1" applyBorder="1" applyFill="1" applyFont="1" applyNumberFormat="1">
      <alignment horizontal="center" vertical="center"/>
    </xf>
    <xf borderId="9" fillId="5" fontId="8" numFmtId="49" xfId="0" applyAlignment="1" applyBorder="1" applyFont="1" applyNumberFormat="1">
      <alignment horizontal="center" vertical="center"/>
    </xf>
    <xf borderId="9" fillId="9" fontId="7" numFmtId="0" xfId="0" applyAlignment="1" applyBorder="1" applyFill="1" applyFont="1">
      <alignment horizontal="center" vertical="center"/>
    </xf>
    <xf borderId="9" fillId="9" fontId="7" numFmtId="0" xfId="0" applyAlignment="1" applyBorder="1" applyFont="1">
      <alignment horizontal="left" vertical="center"/>
    </xf>
    <xf borderId="9" fillId="9" fontId="7" numFmtId="164" xfId="0" applyAlignment="1" applyBorder="1" applyFont="1" applyNumberFormat="1">
      <alignment horizontal="center" vertical="center"/>
    </xf>
    <xf borderId="7" fillId="9" fontId="7" numFmtId="1" xfId="0" applyAlignment="1" applyBorder="1" applyFont="1" applyNumberFormat="1">
      <alignment horizontal="center" vertical="center"/>
    </xf>
    <xf borderId="7" fillId="9" fontId="8" numFmtId="165" xfId="0" applyAlignment="1" applyBorder="1" applyFont="1" applyNumberFormat="1">
      <alignment horizontal="center" vertical="center"/>
    </xf>
    <xf borderId="7" fillId="9" fontId="8" numFmtId="166" xfId="0" applyAlignment="1" applyBorder="1" applyFont="1" applyNumberFormat="1">
      <alignment horizontal="center" vertical="center"/>
    </xf>
    <xf borderId="9" fillId="9" fontId="8" numFmtId="49" xfId="0" applyAlignment="1" applyBorder="1" applyFont="1" applyNumberFormat="1">
      <alignment horizontal="left" vertical="center"/>
    </xf>
    <xf borderId="9" fillId="10" fontId="7" numFmtId="0" xfId="0" applyAlignment="1" applyBorder="1" applyFill="1" applyFont="1">
      <alignment horizontal="center" vertical="center"/>
    </xf>
    <xf borderId="9" fillId="10" fontId="7" numFmtId="0" xfId="0" applyAlignment="1" applyBorder="1" applyFont="1">
      <alignment horizontal="left" vertical="center"/>
    </xf>
    <xf borderId="9" fillId="10" fontId="7" numFmtId="164" xfId="0" applyAlignment="1" applyBorder="1" applyFont="1" applyNumberFormat="1">
      <alignment horizontal="center" vertical="center"/>
    </xf>
    <xf borderId="7" fillId="10" fontId="7" numFmtId="1" xfId="0" applyAlignment="1" applyBorder="1" applyFont="1" applyNumberFormat="1">
      <alignment horizontal="center" vertical="center"/>
    </xf>
    <xf borderId="7" fillId="10" fontId="8" numFmtId="165" xfId="0" applyAlignment="1" applyBorder="1" applyFont="1" applyNumberFormat="1">
      <alignment horizontal="center" vertical="center"/>
    </xf>
    <xf borderId="7" fillId="10" fontId="8" numFmtId="166" xfId="0" applyAlignment="1" applyBorder="1" applyFont="1" applyNumberFormat="1">
      <alignment horizontal="center" vertical="center"/>
    </xf>
    <xf borderId="9" fillId="10" fontId="8" numFmtId="49" xfId="0" applyAlignment="1" applyBorder="1" applyFont="1" applyNumberFormat="1">
      <alignment horizontal="center" vertical="center"/>
    </xf>
    <xf borderId="9" fillId="10" fontId="8" numFmtId="49" xfId="0" applyAlignment="1" applyBorder="1" applyFont="1" applyNumberFormat="1">
      <alignment horizontal="left" vertical="center"/>
    </xf>
    <xf borderId="9" fillId="11" fontId="7" numFmtId="0" xfId="0" applyAlignment="1" applyBorder="1" applyFill="1" applyFont="1">
      <alignment horizontal="center" vertical="center"/>
    </xf>
    <xf borderId="9" fillId="11" fontId="7" numFmtId="0" xfId="0" applyAlignment="1" applyBorder="1" applyFont="1">
      <alignment horizontal="left" vertical="center"/>
    </xf>
    <xf borderId="9" fillId="11" fontId="7" numFmtId="164" xfId="0" applyAlignment="1" applyBorder="1" applyFont="1" applyNumberFormat="1">
      <alignment horizontal="center" vertical="center"/>
    </xf>
    <xf borderId="7" fillId="11" fontId="8" numFmtId="165" xfId="0" applyAlignment="1" applyBorder="1" applyFont="1" applyNumberFormat="1">
      <alignment horizontal="center" vertical="center"/>
    </xf>
    <xf borderId="9" fillId="11" fontId="8" numFmtId="49" xfId="0" applyAlignment="1" applyBorder="1" applyFont="1" applyNumberFormat="1">
      <alignment horizontal="center" vertical="center"/>
    </xf>
    <xf borderId="10" fillId="0" fontId="3" numFmtId="0" xfId="0" applyAlignment="1" applyBorder="1" applyFont="1">
      <alignment horizontal="center" vertical="center"/>
    </xf>
    <xf borderId="10" fillId="0" fontId="2" numFmtId="0" xfId="0" applyBorder="1" applyFont="1"/>
    <xf borderId="2" fillId="0" fontId="3" numFmtId="0" xfId="0" applyAlignment="1" applyBorder="1" applyFont="1">
      <alignment horizontal="center" vertical="center"/>
    </xf>
    <xf borderId="7" fillId="9" fontId="7" numFmtId="0" xfId="0" applyAlignment="1" applyBorder="1" applyFont="1">
      <alignment horizontal="center" vertical="center"/>
    </xf>
    <xf borderId="7" fillId="10" fontId="7" numFmtId="0" xfId="0" applyAlignment="1" applyBorder="1" applyFont="1">
      <alignment horizontal="center" vertical="center"/>
    </xf>
    <xf borderId="1" fillId="4" fontId="1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0"/>
    <col customWidth="1" min="3" max="4" width="13.0"/>
    <col customWidth="1" min="5" max="5" width="8.0"/>
    <col customWidth="1" min="6" max="6" width="11.0"/>
    <col customWidth="1" min="7" max="7" width="20.71"/>
    <col customWidth="1" min="8" max="8" width="8.71"/>
    <col customWidth="1" min="9" max="10" width="10.71"/>
    <col customWidth="1" min="11" max="11" width="8.71"/>
    <col customWidth="1" min="12" max="12" width="19.71"/>
    <col customWidth="1" min="13" max="26" width="9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2"/>
      <c r="D2" s="2"/>
      <c r="E2" s="2"/>
      <c r="F2" s="2"/>
      <c r="G2" s="3"/>
      <c r="H2" s="5" t="s">
        <v>3</v>
      </c>
      <c r="I2" s="7" t="s">
        <v>4</v>
      </c>
      <c r="J2" s="2"/>
      <c r="K2" s="8"/>
      <c r="L2" s="5" t="s">
        <v>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0" t="s">
        <v>11</v>
      </c>
      <c r="H3" s="9"/>
      <c r="I3" s="10" t="s">
        <v>12</v>
      </c>
      <c r="J3" s="10" t="s">
        <v>13</v>
      </c>
      <c r="K3" s="10" t="s">
        <v>14</v>
      </c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>
        <v>1.0</v>
      </c>
      <c r="B5" s="15" t="s">
        <v>16</v>
      </c>
      <c r="C5" s="15" t="s">
        <v>17</v>
      </c>
      <c r="D5" s="16" t="s">
        <v>18</v>
      </c>
      <c r="E5" s="17">
        <f t="shared" ref="E5:E20" si="1">DATEDIF(D5,"09.02.2025","y")</f>
        <v>48</v>
      </c>
      <c r="F5" s="18" t="s">
        <v>19</v>
      </c>
      <c r="G5" s="15" t="s">
        <v>20</v>
      </c>
      <c r="H5" s="14">
        <v>214.0</v>
      </c>
      <c r="I5" s="19">
        <v>0.06874999999999998</v>
      </c>
      <c r="J5" s="19">
        <f t="shared" ref="J5:J18" si="2">I5-$I$5</f>
        <v>0</v>
      </c>
      <c r="K5" s="20">
        <f t="shared" ref="K5:K18" si="3">I5/21.65</f>
        <v>0.00317551963</v>
      </c>
      <c r="L5" s="21" t="s">
        <v>21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>
        <v>2.0</v>
      </c>
      <c r="B6" s="15" t="s">
        <v>22</v>
      </c>
      <c r="C6" s="15" t="s">
        <v>23</v>
      </c>
      <c r="D6" s="16" t="s">
        <v>24</v>
      </c>
      <c r="E6" s="17">
        <f t="shared" si="1"/>
        <v>39</v>
      </c>
      <c r="F6" s="18" t="s">
        <v>25</v>
      </c>
      <c r="G6" s="15" t="s">
        <v>20</v>
      </c>
      <c r="H6" s="14">
        <v>213.0</v>
      </c>
      <c r="I6" s="19">
        <v>0.07584490740740735</v>
      </c>
      <c r="J6" s="19">
        <f t="shared" si="2"/>
        <v>0.007094907407</v>
      </c>
      <c r="K6" s="20">
        <f t="shared" si="3"/>
        <v>0.00350322898</v>
      </c>
      <c r="L6" s="22" t="s">
        <v>26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>
        <v>3.0</v>
      </c>
      <c r="B7" s="15" t="s">
        <v>27</v>
      </c>
      <c r="C7" s="15" t="s">
        <v>28</v>
      </c>
      <c r="D7" s="16" t="s">
        <v>29</v>
      </c>
      <c r="E7" s="17">
        <f t="shared" si="1"/>
        <v>29</v>
      </c>
      <c r="F7" s="18" t="s">
        <v>30</v>
      </c>
      <c r="G7" s="15" t="s">
        <v>31</v>
      </c>
      <c r="H7" s="14">
        <v>217.0</v>
      </c>
      <c r="I7" s="19">
        <v>0.07893518518518516</v>
      </c>
      <c r="J7" s="19">
        <f t="shared" si="2"/>
        <v>0.01018518519</v>
      </c>
      <c r="K7" s="20">
        <f t="shared" si="3"/>
        <v>0.003645966983</v>
      </c>
      <c r="L7" s="23" t="s">
        <v>32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4">
        <v>4.0</v>
      </c>
      <c r="B8" s="15" t="s">
        <v>33</v>
      </c>
      <c r="C8" s="15" t="s">
        <v>34</v>
      </c>
      <c r="D8" s="16" t="s">
        <v>35</v>
      </c>
      <c r="E8" s="17">
        <f t="shared" si="1"/>
        <v>40</v>
      </c>
      <c r="F8" s="14" t="s">
        <v>36</v>
      </c>
      <c r="G8" s="15" t="s">
        <v>31</v>
      </c>
      <c r="H8" s="14">
        <v>203.0</v>
      </c>
      <c r="I8" s="19">
        <v>0.08065972222222217</v>
      </c>
      <c r="J8" s="19">
        <f t="shared" si="2"/>
        <v>0.01190972222</v>
      </c>
      <c r="K8" s="20">
        <f t="shared" si="3"/>
        <v>0.003725622274</v>
      </c>
      <c r="L8" s="2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4">
        <v>5.0</v>
      </c>
      <c r="B9" s="15" t="s">
        <v>37</v>
      </c>
      <c r="C9" s="15" t="s">
        <v>38</v>
      </c>
      <c r="D9" s="16" t="s">
        <v>39</v>
      </c>
      <c r="E9" s="17">
        <f t="shared" si="1"/>
        <v>29</v>
      </c>
      <c r="F9" s="14" t="s">
        <v>30</v>
      </c>
      <c r="G9" s="15" t="s">
        <v>31</v>
      </c>
      <c r="H9" s="14">
        <v>204.0</v>
      </c>
      <c r="I9" s="19">
        <v>0.08628472222222217</v>
      </c>
      <c r="J9" s="19">
        <f t="shared" si="2"/>
        <v>0.01753472222</v>
      </c>
      <c r="K9" s="20">
        <f t="shared" si="3"/>
        <v>0.003985437516</v>
      </c>
      <c r="L9" s="2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4">
        <v>6.0</v>
      </c>
      <c r="B10" s="15" t="s">
        <v>40</v>
      </c>
      <c r="C10" s="15" t="s">
        <v>41</v>
      </c>
      <c r="D10" s="16" t="s">
        <v>42</v>
      </c>
      <c r="E10" s="17">
        <f t="shared" si="1"/>
        <v>36</v>
      </c>
      <c r="F10" s="14" t="s">
        <v>25</v>
      </c>
      <c r="G10" s="15" t="s">
        <v>43</v>
      </c>
      <c r="H10" s="14">
        <v>219.0</v>
      </c>
      <c r="I10" s="19">
        <v>0.08636574074074066</v>
      </c>
      <c r="J10" s="19">
        <f t="shared" si="2"/>
        <v>0.01761574074</v>
      </c>
      <c r="K10" s="20">
        <f t="shared" si="3"/>
        <v>0.003989179711</v>
      </c>
      <c r="L10" s="2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4">
        <v>7.0</v>
      </c>
      <c r="B11" s="15" t="s">
        <v>44</v>
      </c>
      <c r="C11" s="15" t="s">
        <v>45</v>
      </c>
      <c r="D11" s="16" t="s">
        <v>46</v>
      </c>
      <c r="E11" s="17">
        <f t="shared" si="1"/>
        <v>38</v>
      </c>
      <c r="F11" s="14" t="s">
        <v>25</v>
      </c>
      <c r="G11" s="15" t="s">
        <v>20</v>
      </c>
      <c r="H11" s="14">
        <v>201.0</v>
      </c>
      <c r="I11" s="19">
        <v>0.09001157407407401</v>
      </c>
      <c r="J11" s="19">
        <f t="shared" si="2"/>
        <v>0.02126157407</v>
      </c>
      <c r="K11" s="20">
        <f t="shared" si="3"/>
        <v>0.004157578479</v>
      </c>
      <c r="L11" s="2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4">
        <v>8.0</v>
      </c>
      <c r="B12" s="15" t="s">
        <v>47</v>
      </c>
      <c r="C12" s="15" t="s">
        <v>23</v>
      </c>
      <c r="D12" s="16" t="s">
        <v>48</v>
      </c>
      <c r="E12" s="17">
        <f t="shared" si="1"/>
        <v>36</v>
      </c>
      <c r="F12" s="14" t="s">
        <v>25</v>
      </c>
      <c r="G12" s="15" t="s">
        <v>31</v>
      </c>
      <c r="H12" s="14">
        <v>212.0</v>
      </c>
      <c r="I12" s="19">
        <v>0.09508101851851847</v>
      </c>
      <c r="J12" s="19">
        <f t="shared" si="2"/>
        <v>0.02633101852</v>
      </c>
      <c r="K12" s="20">
        <f t="shared" si="3"/>
        <v>0.004391732957</v>
      </c>
      <c r="L12" s="2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>
        <v>9.0</v>
      </c>
      <c r="B13" s="15" t="s">
        <v>49</v>
      </c>
      <c r="C13" s="15" t="s">
        <v>50</v>
      </c>
      <c r="D13" s="16" t="s">
        <v>51</v>
      </c>
      <c r="E13" s="17">
        <f t="shared" si="1"/>
        <v>36</v>
      </c>
      <c r="F13" s="14" t="s">
        <v>25</v>
      </c>
      <c r="G13" s="15" t="s">
        <v>31</v>
      </c>
      <c r="H13" s="14">
        <v>209.0</v>
      </c>
      <c r="I13" s="19">
        <v>0.096099537037037</v>
      </c>
      <c r="J13" s="19">
        <f t="shared" si="2"/>
        <v>0.02734953704</v>
      </c>
      <c r="K13" s="20">
        <f t="shared" si="3"/>
        <v>0.004438777692</v>
      </c>
      <c r="L13" s="2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>
        <v>10.0</v>
      </c>
      <c r="B14" s="15" t="s">
        <v>52</v>
      </c>
      <c r="C14" s="15" t="s">
        <v>53</v>
      </c>
      <c r="D14" s="16" t="s">
        <v>54</v>
      </c>
      <c r="E14" s="17">
        <f t="shared" si="1"/>
        <v>31</v>
      </c>
      <c r="F14" s="14" t="s">
        <v>30</v>
      </c>
      <c r="G14" s="15" t="s">
        <v>20</v>
      </c>
      <c r="H14" s="14">
        <v>218.0</v>
      </c>
      <c r="I14" s="19">
        <v>0.10101851851851851</v>
      </c>
      <c r="J14" s="19">
        <f t="shared" si="2"/>
        <v>0.03226851852</v>
      </c>
      <c r="K14" s="20">
        <f t="shared" si="3"/>
        <v>0.00466598238</v>
      </c>
      <c r="L14" s="2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>
        <v>11.0</v>
      </c>
      <c r="B15" s="15" t="s">
        <v>49</v>
      </c>
      <c r="C15" s="15" t="s">
        <v>55</v>
      </c>
      <c r="D15" s="16" t="s">
        <v>56</v>
      </c>
      <c r="E15" s="17">
        <f t="shared" si="1"/>
        <v>39</v>
      </c>
      <c r="F15" s="14" t="s">
        <v>25</v>
      </c>
      <c r="G15" s="15" t="s">
        <v>20</v>
      </c>
      <c r="H15" s="14">
        <v>210.0</v>
      </c>
      <c r="I15" s="19">
        <v>0.10447916666666668</v>
      </c>
      <c r="J15" s="19">
        <f t="shared" si="2"/>
        <v>0.03572916667</v>
      </c>
      <c r="K15" s="20">
        <f t="shared" si="3"/>
        <v>0.00482582756</v>
      </c>
      <c r="L15" s="2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>
        <v>12.0</v>
      </c>
      <c r="B16" s="15" t="s">
        <v>57</v>
      </c>
      <c r="C16" s="15" t="s">
        <v>58</v>
      </c>
      <c r="D16" s="16" t="s">
        <v>59</v>
      </c>
      <c r="E16" s="17">
        <f t="shared" si="1"/>
        <v>27</v>
      </c>
      <c r="F16" s="14" t="s">
        <v>30</v>
      </c>
      <c r="G16" s="15" t="s">
        <v>20</v>
      </c>
      <c r="H16" s="14">
        <v>211.0</v>
      </c>
      <c r="I16" s="19">
        <v>0.11268518518518522</v>
      </c>
      <c r="J16" s="19">
        <f t="shared" si="2"/>
        <v>0.04393518519</v>
      </c>
      <c r="K16" s="20">
        <f t="shared" si="3"/>
        <v>0.005204858438</v>
      </c>
      <c r="L16" s="2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>
        <v>13.0</v>
      </c>
      <c r="B17" s="15" t="s">
        <v>60</v>
      </c>
      <c r="C17" s="15" t="s">
        <v>61</v>
      </c>
      <c r="D17" s="16" t="s">
        <v>62</v>
      </c>
      <c r="E17" s="17">
        <f t="shared" si="1"/>
        <v>34</v>
      </c>
      <c r="F17" s="14" t="s">
        <v>30</v>
      </c>
      <c r="G17" s="15" t="s">
        <v>63</v>
      </c>
      <c r="H17" s="14">
        <v>220.0</v>
      </c>
      <c r="I17" s="19">
        <v>0.11581018518518515</v>
      </c>
      <c r="J17" s="19">
        <f t="shared" si="2"/>
        <v>0.04706018519</v>
      </c>
      <c r="K17" s="20">
        <f t="shared" si="3"/>
        <v>0.00534920024</v>
      </c>
      <c r="L17" s="2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5"/>
      <c r="B18" s="26" t="s">
        <v>64</v>
      </c>
      <c r="C18" s="26" t="s">
        <v>65</v>
      </c>
      <c r="D18" s="27">
        <v>30955.0</v>
      </c>
      <c r="E18" s="28">
        <f t="shared" si="1"/>
        <v>40</v>
      </c>
      <c r="F18" s="25" t="s">
        <v>36</v>
      </c>
      <c r="G18" s="26" t="s">
        <v>31</v>
      </c>
      <c r="H18" s="25"/>
      <c r="I18" s="29">
        <v>0.10986111111111112</v>
      </c>
      <c r="J18" s="29">
        <f t="shared" si="2"/>
        <v>0.04111111111</v>
      </c>
      <c r="K18" s="30">
        <f t="shared" si="3"/>
        <v>0.005074416218</v>
      </c>
      <c r="L18" s="31" t="s">
        <v>66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2"/>
      <c r="B19" s="33" t="s">
        <v>67</v>
      </c>
      <c r="C19" s="33" t="s">
        <v>68</v>
      </c>
      <c r="D19" s="34" t="s">
        <v>69</v>
      </c>
      <c r="E19" s="35">
        <f t="shared" si="1"/>
        <v>35</v>
      </c>
      <c r="F19" s="32" t="s">
        <v>25</v>
      </c>
      <c r="G19" s="33" t="s">
        <v>20</v>
      </c>
      <c r="H19" s="32"/>
      <c r="I19" s="36" t="s">
        <v>70</v>
      </c>
      <c r="J19" s="36"/>
      <c r="K19" s="37"/>
      <c r="L19" s="3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2"/>
      <c r="B20" s="33" t="s">
        <v>71</v>
      </c>
      <c r="C20" s="33" t="s">
        <v>72</v>
      </c>
      <c r="D20" s="34" t="s">
        <v>73</v>
      </c>
      <c r="E20" s="35">
        <f t="shared" si="1"/>
        <v>57</v>
      </c>
      <c r="F20" s="32" t="s">
        <v>74</v>
      </c>
      <c r="G20" s="33" t="s">
        <v>75</v>
      </c>
      <c r="H20" s="32"/>
      <c r="I20" s="36" t="s">
        <v>70</v>
      </c>
      <c r="J20" s="36"/>
      <c r="K20" s="37"/>
      <c r="L20" s="3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3" t="s">
        <v>76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4">
        <v>1.0</v>
      </c>
      <c r="B22" s="15" t="s">
        <v>77</v>
      </c>
      <c r="C22" s="15" t="s">
        <v>78</v>
      </c>
      <c r="D22" s="16" t="s">
        <v>79</v>
      </c>
      <c r="E22" s="17">
        <f t="shared" ref="E22:E23" si="4">DATEDIF(D22,"09.02.2025","y")</f>
        <v>42</v>
      </c>
      <c r="F22" s="14" t="s">
        <v>80</v>
      </c>
      <c r="G22" s="15" t="s">
        <v>20</v>
      </c>
      <c r="H22" s="14">
        <v>208.0</v>
      </c>
      <c r="I22" s="19">
        <v>0.16328703703703706</v>
      </c>
      <c r="J22" s="19">
        <f>I22-$I$22</f>
        <v>0</v>
      </c>
      <c r="K22" s="20">
        <f>I22/21.65</f>
        <v>0.007542126422</v>
      </c>
      <c r="L22" s="21" t="s">
        <v>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0"/>
      <c r="B23" s="41" t="s">
        <v>81</v>
      </c>
      <c r="C23" s="41" t="s">
        <v>82</v>
      </c>
      <c r="D23" s="42" t="s">
        <v>83</v>
      </c>
      <c r="E23" s="35">
        <f t="shared" si="4"/>
        <v>45</v>
      </c>
      <c r="F23" s="40" t="s">
        <v>84</v>
      </c>
      <c r="G23" s="33" t="s">
        <v>20</v>
      </c>
      <c r="H23" s="40"/>
      <c r="I23" s="36" t="s">
        <v>70</v>
      </c>
      <c r="J23" s="43"/>
      <c r="K23" s="43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" t="s">
        <v>85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" t="s">
        <v>1</v>
      </c>
      <c r="B26" s="7" t="s">
        <v>2</v>
      </c>
      <c r="C26" s="2"/>
      <c r="D26" s="2"/>
      <c r="E26" s="2"/>
      <c r="F26" s="2"/>
      <c r="G26" s="3"/>
      <c r="H26" s="5" t="s">
        <v>3</v>
      </c>
      <c r="I26" s="7" t="s">
        <v>4</v>
      </c>
      <c r="J26" s="2"/>
      <c r="K26" s="8"/>
      <c r="L26" s="5" t="s">
        <v>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9"/>
      <c r="B27" s="10" t="s">
        <v>6</v>
      </c>
      <c r="C27" s="11" t="s">
        <v>7</v>
      </c>
      <c r="D27" s="12" t="s">
        <v>8</v>
      </c>
      <c r="E27" s="11" t="s">
        <v>9</v>
      </c>
      <c r="F27" s="11" t="s">
        <v>10</v>
      </c>
      <c r="G27" s="10" t="s">
        <v>11</v>
      </c>
      <c r="H27" s="9"/>
      <c r="I27" s="10" t="s">
        <v>12</v>
      </c>
      <c r="J27" s="10" t="s">
        <v>13</v>
      </c>
      <c r="K27" s="10" t="s">
        <v>14</v>
      </c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3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>
        <v>1.0</v>
      </c>
      <c r="B29" s="15" t="s">
        <v>86</v>
      </c>
      <c r="C29" s="15" t="s">
        <v>55</v>
      </c>
      <c r="D29" s="16" t="s">
        <v>87</v>
      </c>
      <c r="E29" s="17">
        <f t="shared" ref="E29:E56" si="5">DATEDIF(D29,"09.02.2025","y")</f>
        <v>33</v>
      </c>
      <c r="F29" s="18" t="s">
        <v>30</v>
      </c>
      <c r="G29" s="15" t="s">
        <v>20</v>
      </c>
      <c r="H29" s="14">
        <v>103.0</v>
      </c>
      <c r="I29" s="19">
        <v>0.03658564814814813</v>
      </c>
      <c r="J29" s="19">
        <f t="shared" ref="J29:J52" si="6">I29-$I$29</f>
        <v>0</v>
      </c>
      <c r="K29" s="20">
        <f t="shared" ref="K29:K55" si="7">I29/10.85</f>
        <v>0.003371949138</v>
      </c>
      <c r="L29" s="21" t="s">
        <v>21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4">
        <v>2.0</v>
      </c>
      <c r="B30" s="15" t="s">
        <v>88</v>
      </c>
      <c r="C30" s="15" t="s">
        <v>89</v>
      </c>
      <c r="D30" s="16" t="s">
        <v>90</v>
      </c>
      <c r="E30" s="17">
        <f t="shared" si="5"/>
        <v>38</v>
      </c>
      <c r="F30" s="18" t="s">
        <v>25</v>
      </c>
      <c r="G30" s="15" t="s">
        <v>20</v>
      </c>
      <c r="H30" s="14">
        <v>122.0</v>
      </c>
      <c r="I30" s="19">
        <v>0.0379166666666666</v>
      </c>
      <c r="J30" s="19">
        <f t="shared" si="6"/>
        <v>0.001331018519</v>
      </c>
      <c r="K30" s="20">
        <f t="shared" si="7"/>
        <v>0.003494623656</v>
      </c>
      <c r="L30" s="22" t="s">
        <v>26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4">
        <v>3.0</v>
      </c>
      <c r="B31" s="15" t="s">
        <v>91</v>
      </c>
      <c r="C31" s="15" t="s">
        <v>68</v>
      </c>
      <c r="D31" s="16" t="s">
        <v>92</v>
      </c>
      <c r="E31" s="17">
        <f t="shared" si="5"/>
        <v>32</v>
      </c>
      <c r="F31" s="18" t="s">
        <v>30</v>
      </c>
      <c r="G31" s="15" t="s">
        <v>43</v>
      </c>
      <c r="H31" s="14">
        <v>127.0</v>
      </c>
      <c r="I31" s="19">
        <v>0.0393402777777776</v>
      </c>
      <c r="J31" s="19">
        <f t="shared" si="6"/>
        <v>0.00275462963</v>
      </c>
      <c r="K31" s="20">
        <f t="shared" si="7"/>
        <v>0.003625832053</v>
      </c>
      <c r="L31" s="23" t="s">
        <v>32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4">
        <v>4.0</v>
      </c>
      <c r="B32" s="15" t="s">
        <v>93</v>
      </c>
      <c r="C32" s="15" t="s">
        <v>94</v>
      </c>
      <c r="D32" s="16" t="s">
        <v>95</v>
      </c>
      <c r="E32" s="17">
        <f t="shared" si="5"/>
        <v>36</v>
      </c>
      <c r="F32" s="18" t="s">
        <v>25</v>
      </c>
      <c r="G32" s="15" t="s">
        <v>20</v>
      </c>
      <c r="H32" s="14">
        <v>101.0</v>
      </c>
      <c r="I32" s="19">
        <v>0.04024305555555552</v>
      </c>
      <c r="J32" s="19">
        <f t="shared" si="6"/>
        <v>0.003657407407</v>
      </c>
      <c r="K32" s="20">
        <f t="shared" si="7"/>
        <v>0.003709037378</v>
      </c>
      <c r="L32" s="2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4">
        <v>5.0</v>
      </c>
      <c r="B33" s="15" t="s">
        <v>96</v>
      </c>
      <c r="C33" s="15" t="s">
        <v>97</v>
      </c>
      <c r="D33" s="16" t="s">
        <v>98</v>
      </c>
      <c r="E33" s="17">
        <f t="shared" si="5"/>
        <v>47</v>
      </c>
      <c r="F33" s="18" t="s">
        <v>19</v>
      </c>
      <c r="G33" s="15" t="s">
        <v>20</v>
      </c>
      <c r="H33" s="14">
        <v>102.0</v>
      </c>
      <c r="I33" s="19">
        <v>0.04112268518518514</v>
      </c>
      <c r="J33" s="19">
        <f t="shared" si="6"/>
        <v>0.004537037037</v>
      </c>
      <c r="K33" s="20">
        <f t="shared" si="7"/>
        <v>0.003790109234</v>
      </c>
      <c r="L33" s="2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4">
        <v>6.0</v>
      </c>
      <c r="B34" s="15" t="s">
        <v>99</v>
      </c>
      <c r="C34" s="15" t="s">
        <v>23</v>
      </c>
      <c r="D34" s="16" t="s">
        <v>100</v>
      </c>
      <c r="E34" s="17">
        <f t="shared" si="5"/>
        <v>23</v>
      </c>
      <c r="F34" s="18" t="s">
        <v>30</v>
      </c>
      <c r="G34" s="15" t="s">
        <v>31</v>
      </c>
      <c r="H34" s="14">
        <v>110.0</v>
      </c>
      <c r="I34" s="19">
        <v>0.04173611111111111</v>
      </c>
      <c r="J34" s="19">
        <f t="shared" si="6"/>
        <v>0.005150462963</v>
      </c>
      <c r="K34" s="20">
        <f t="shared" si="7"/>
        <v>0.003846646185</v>
      </c>
      <c r="L34" s="2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4">
        <v>7.0</v>
      </c>
      <c r="B35" s="15" t="s">
        <v>101</v>
      </c>
      <c r="C35" s="15" t="s">
        <v>45</v>
      </c>
      <c r="D35" s="16" t="s">
        <v>102</v>
      </c>
      <c r="E35" s="17">
        <f t="shared" si="5"/>
        <v>38</v>
      </c>
      <c r="F35" s="18" t="s">
        <v>25</v>
      </c>
      <c r="G35" s="15" t="s">
        <v>20</v>
      </c>
      <c r="H35" s="14">
        <v>130.0</v>
      </c>
      <c r="I35" s="19">
        <v>0.04173611111111111</v>
      </c>
      <c r="J35" s="19">
        <f t="shared" si="6"/>
        <v>0.005150462963</v>
      </c>
      <c r="K35" s="20">
        <f t="shared" si="7"/>
        <v>0.003846646185</v>
      </c>
      <c r="L35" s="2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4">
        <v>8.0</v>
      </c>
      <c r="B36" s="15" t="s">
        <v>103</v>
      </c>
      <c r="C36" s="15" t="s">
        <v>38</v>
      </c>
      <c r="D36" s="16" t="s">
        <v>104</v>
      </c>
      <c r="E36" s="17">
        <f t="shared" si="5"/>
        <v>44</v>
      </c>
      <c r="F36" s="18" t="s">
        <v>36</v>
      </c>
      <c r="G36" s="15" t="s">
        <v>20</v>
      </c>
      <c r="H36" s="14">
        <v>215.0</v>
      </c>
      <c r="I36" s="19">
        <v>0.04195601851851838</v>
      </c>
      <c r="J36" s="19">
        <f t="shared" si="6"/>
        <v>0.00537037037</v>
      </c>
      <c r="K36" s="20">
        <f t="shared" si="7"/>
        <v>0.003866914149</v>
      </c>
      <c r="L36" s="2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4">
        <v>9.0</v>
      </c>
      <c r="B37" s="15" t="s">
        <v>105</v>
      </c>
      <c r="C37" s="15" t="s">
        <v>106</v>
      </c>
      <c r="D37" s="16" t="s">
        <v>107</v>
      </c>
      <c r="E37" s="17">
        <f t="shared" si="5"/>
        <v>42</v>
      </c>
      <c r="F37" s="18" t="s">
        <v>36</v>
      </c>
      <c r="G37" s="15" t="s">
        <v>31</v>
      </c>
      <c r="H37" s="14">
        <v>111.0</v>
      </c>
      <c r="I37" s="19">
        <v>0.04225694444444428</v>
      </c>
      <c r="J37" s="19">
        <f t="shared" si="6"/>
        <v>0.005671296296</v>
      </c>
      <c r="K37" s="20">
        <f t="shared" si="7"/>
        <v>0.003894649258</v>
      </c>
      <c r="L37" s="2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4">
        <v>10.0</v>
      </c>
      <c r="B38" s="15" t="s">
        <v>108</v>
      </c>
      <c r="C38" s="15" t="s">
        <v>55</v>
      </c>
      <c r="D38" s="16" t="s">
        <v>109</v>
      </c>
      <c r="E38" s="17">
        <f t="shared" si="5"/>
        <v>39</v>
      </c>
      <c r="F38" s="18" t="s">
        <v>25</v>
      </c>
      <c r="G38" s="15" t="s">
        <v>20</v>
      </c>
      <c r="H38" s="14">
        <v>128.0</v>
      </c>
      <c r="I38" s="19">
        <v>0.04237268518518511</v>
      </c>
      <c r="J38" s="19">
        <f t="shared" si="6"/>
        <v>0.005787037037</v>
      </c>
      <c r="K38" s="20">
        <f t="shared" si="7"/>
        <v>0.003905316607</v>
      </c>
      <c r="L38" s="2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4">
        <v>11.0</v>
      </c>
      <c r="B39" s="15" t="s">
        <v>110</v>
      </c>
      <c r="C39" s="15" t="s">
        <v>68</v>
      </c>
      <c r="D39" s="16" t="s">
        <v>111</v>
      </c>
      <c r="E39" s="17">
        <f t="shared" si="5"/>
        <v>42</v>
      </c>
      <c r="F39" s="18" t="s">
        <v>36</v>
      </c>
      <c r="G39" s="15" t="s">
        <v>20</v>
      </c>
      <c r="H39" s="14">
        <v>104.0</v>
      </c>
      <c r="I39" s="19">
        <v>0.04240740740740734</v>
      </c>
      <c r="J39" s="19">
        <f t="shared" si="6"/>
        <v>0.005821759259</v>
      </c>
      <c r="K39" s="20">
        <f t="shared" si="7"/>
        <v>0.003908516812</v>
      </c>
      <c r="L39" s="2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4">
        <v>12.0</v>
      </c>
      <c r="B40" s="15" t="s">
        <v>112</v>
      </c>
      <c r="C40" s="15" t="s">
        <v>113</v>
      </c>
      <c r="D40" s="16" t="s">
        <v>114</v>
      </c>
      <c r="E40" s="17">
        <f t="shared" si="5"/>
        <v>47</v>
      </c>
      <c r="F40" s="18" t="s">
        <v>19</v>
      </c>
      <c r="G40" s="15" t="s">
        <v>20</v>
      </c>
      <c r="H40" s="14">
        <v>119.0</v>
      </c>
      <c r="I40" s="19">
        <v>0.04628472222222202</v>
      </c>
      <c r="J40" s="19">
        <f t="shared" si="6"/>
        <v>0.009699074074</v>
      </c>
      <c r="K40" s="20">
        <f t="shared" si="7"/>
        <v>0.004265873016</v>
      </c>
      <c r="L40" s="2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>
        <v>13.0</v>
      </c>
      <c r="B41" s="15" t="s">
        <v>115</v>
      </c>
      <c r="C41" s="15" t="s">
        <v>116</v>
      </c>
      <c r="D41" s="16" t="s">
        <v>117</v>
      </c>
      <c r="E41" s="17">
        <f t="shared" si="5"/>
        <v>42</v>
      </c>
      <c r="F41" s="18" t="s">
        <v>118</v>
      </c>
      <c r="G41" s="15" t="s">
        <v>20</v>
      </c>
      <c r="H41" s="14">
        <v>133.0</v>
      </c>
      <c r="I41" s="19">
        <v>0.04686342592592574</v>
      </c>
      <c r="J41" s="19">
        <f t="shared" si="6"/>
        <v>0.01027777778</v>
      </c>
      <c r="K41" s="20">
        <f t="shared" si="7"/>
        <v>0.004319209763</v>
      </c>
      <c r="L41" s="2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4">
        <v>14.0</v>
      </c>
      <c r="B42" s="15" t="s">
        <v>119</v>
      </c>
      <c r="C42" s="15" t="s">
        <v>65</v>
      </c>
      <c r="D42" s="16" t="s">
        <v>120</v>
      </c>
      <c r="E42" s="17">
        <f t="shared" si="5"/>
        <v>33</v>
      </c>
      <c r="F42" s="18" t="s">
        <v>30</v>
      </c>
      <c r="G42" s="15" t="s">
        <v>31</v>
      </c>
      <c r="H42" s="14">
        <v>124.0</v>
      </c>
      <c r="I42" s="19">
        <v>0.046932870370370194</v>
      </c>
      <c r="J42" s="19">
        <f t="shared" si="6"/>
        <v>0.01034722222</v>
      </c>
      <c r="K42" s="20">
        <f t="shared" si="7"/>
        <v>0.004325610172</v>
      </c>
      <c r="L42" s="2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4">
        <v>15.0</v>
      </c>
      <c r="B43" s="15" t="s">
        <v>121</v>
      </c>
      <c r="C43" s="15" t="s">
        <v>122</v>
      </c>
      <c r="D43" s="16" t="s">
        <v>123</v>
      </c>
      <c r="E43" s="17">
        <f t="shared" si="5"/>
        <v>48</v>
      </c>
      <c r="F43" s="18" t="s">
        <v>19</v>
      </c>
      <c r="G43" s="15" t="s">
        <v>31</v>
      </c>
      <c r="H43" s="14">
        <v>121.0</v>
      </c>
      <c r="I43" s="19">
        <v>0.04739583333333319</v>
      </c>
      <c r="J43" s="19">
        <f t="shared" si="6"/>
        <v>0.01081018519</v>
      </c>
      <c r="K43" s="20">
        <f t="shared" si="7"/>
        <v>0.00436827957</v>
      </c>
      <c r="L43" s="2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4">
        <v>16.0</v>
      </c>
      <c r="B44" s="15" t="s">
        <v>124</v>
      </c>
      <c r="C44" s="15" t="s">
        <v>89</v>
      </c>
      <c r="D44" s="16" t="s">
        <v>125</v>
      </c>
      <c r="E44" s="17">
        <f t="shared" si="5"/>
        <v>38</v>
      </c>
      <c r="F44" s="14" t="s">
        <v>25</v>
      </c>
      <c r="G44" s="15" t="s">
        <v>20</v>
      </c>
      <c r="H44" s="14">
        <v>117.0</v>
      </c>
      <c r="I44" s="19">
        <v>0.04788194444444427</v>
      </c>
      <c r="J44" s="19">
        <f t="shared" si="6"/>
        <v>0.0112962963</v>
      </c>
      <c r="K44" s="20">
        <f t="shared" si="7"/>
        <v>0.004413082437</v>
      </c>
      <c r="L44" s="2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4">
        <v>17.0</v>
      </c>
      <c r="B45" s="15" t="s">
        <v>126</v>
      </c>
      <c r="C45" s="15" t="s">
        <v>127</v>
      </c>
      <c r="D45" s="16" t="s">
        <v>128</v>
      </c>
      <c r="E45" s="17">
        <f t="shared" si="5"/>
        <v>46</v>
      </c>
      <c r="F45" s="14" t="s">
        <v>19</v>
      </c>
      <c r="G45" s="15" t="s">
        <v>20</v>
      </c>
      <c r="H45" s="14">
        <v>207.0</v>
      </c>
      <c r="I45" s="19">
        <v>0.04843749999999991</v>
      </c>
      <c r="J45" s="19">
        <f t="shared" si="6"/>
        <v>0.01185185185</v>
      </c>
      <c r="K45" s="20">
        <f t="shared" si="7"/>
        <v>0.004464285714</v>
      </c>
      <c r="L45" s="2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4">
        <v>18.0</v>
      </c>
      <c r="B46" s="15" t="s">
        <v>129</v>
      </c>
      <c r="C46" s="15" t="s">
        <v>89</v>
      </c>
      <c r="D46" s="16" t="s">
        <v>130</v>
      </c>
      <c r="E46" s="17">
        <f t="shared" si="5"/>
        <v>37</v>
      </c>
      <c r="F46" s="14" t="s">
        <v>25</v>
      </c>
      <c r="G46" s="15" t="s">
        <v>31</v>
      </c>
      <c r="H46" s="14">
        <v>135.0</v>
      </c>
      <c r="I46" s="19">
        <v>0.04863425925925913</v>
      </c>
      <c r="J46" s="19">
        <f t="shared" si="6"/>
        <v>0.01204861111</v>
      </c>
      <c r="K46" s="20">
        <f t="shared" si="7"/>
        <v>0.004482420208</v>
      </c>
      <c r="L46" s="2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4">
        <v>19.0</v>
      </c>
      <c r="B47" s="15" t="s">
        <v>131</v>
      </c>
      <c r="C47" s="15" t="s">
        <v>106</v>
      </c>
      <c r="D47" s="16" t="s">
        <v>132</v>
      </c>
      <c r="E47" s="17">
        <f t="shared" si="5"/>
        <v>48</v>
      </c>
      <c r="F47" s="14" t="s">
        <v>19</v>
      </c>
      <c r="G47" s="15" t="s">
        <v>31</v>
      </c>
      <c r="H47" s="14">
        <v>106.0</v>
      </c>
      <c r="I47" s="19">
        <v>0.05076388888888883</v>
      </c>
      <c r="J47" s="19">
        <f t="shared" si="6"/>
        <v>0.01417824074</v>
      </c>
      <c r="K47" s="20">
        <f t="shared" si="7"/>
        <v>0.004678699437</v>
      </c>
      <c r="L47" s="2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4">
        <v>20.0</v>
      </c>
      <c r="B48" s="15" t="s">
        <v>133</v>
      </c>
      <c r="C48" s="15" t="s">
        <v>134</v>
      </c>
      <c r="D48" s="16" t="s">
        <v>135</v>
      </c>
      <c r="E48" s="17">
        <f t="shared" si="5"/>
        <v>46</v>
      </c>
      <c r="F48" s="14" t="s">
        <v>19</v>
      </c>
      <c r="G48" s="15" t="s">
        <v>31</v>
      </c>
      <c r="H48" s="14">
        <v>105.0</v>
      </c>
      <c r="I48" s="19">
        <v>0.050821759259259136</v>
      </c>
      <c r="J48" s="19">
        <f t="shared" si="6"/>
        <v>0.01423611111</v>
      </c>
      <c r="K48" s="20">
        <f t="shared" si="7"/>
        <v>0.004684033111</v>
      </c>
      <c r="L48" s="2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4">
        <v>21.0</v>
      </c>
      <c r="B49" s="15" t="s">
        <v>136</v>
      </c>
      <c r="C49" s="15" t="s">
        <v>137</v>
      </c>
      <c r="D49" s="16" t="s">
        <v>138</v>
      </c>
      <c r="E49" s="17">
        <f t="shared" si="5"/>
        <v>27</v>
      </c>
      <c r="F49" s="14" t="s">
        <v>30</v>
      </c>
      <c r="G49" s="15" t="s">
        <v>20</v>
      </c>
      <c r="H49" s="14">
        <v>134.0</v>
      </c>
      <c r="I49" s="19">
        <v>0.051111111111110996</v>
      </c>
      <c r="J49" s="19">
        <f t="shared" si="6"/>
        <v>0.01452546296</v>
      </c>
      <c r="K49" s="20">
        <f t="shared" si="7"/>
        <v>0.004710701485</v>
      </c>
      <c r="L49" s="2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4">
        <v>22.0</v>
      </c>
      <c r="B50" s="15" t="s">
        <v>139</v>
      </c>
      <c r="C50" s="15" t="s">
        <v>140</v>
      </c>
      <c r="D50" s="16" t="s">
        <v>141</v>
      </c>
      <c r="E50" s="17">
        <f t="shared" si="5"/>
        <v>42</v>
      </c>
      <c r="F50" s="14" t="s">
        <v>118</v>
      </c>
      <c r="G50" s="15" t="s">
        <v>20</v>
      </c>
      <c r="H50" s="14">
        <v>129.0</v>
      </c>
      <c r="I50" s="19">
        <v>0.05929398148148135</v>
      </c>
      <c r="J50" s="19">
        <f t="shared" si="6"/>
        <v>0.02270833333</v>
      </c>
      <c r="K50" s="20">
        <f t="shared" si="7"/>
        <v>0.005464883086</v>
      </c>
      <c r="L50" s="2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4">
        <v>23.0</v>
      </c>
      <c r="B51" s="15" t="s">
        <v>142</v>
      </c>
      <c r="C51" s="15" t="s">
        <v>65</v>
      </c>
      <c r="D51" s="16" t="s">
        <v>143</v>
      </c>
      <c r="E51" s="17">
        <f t="shared" si="5"/>
        <v>33</v>
      </c>
      <c r="F51" s="14" t="s">
        <v>30</v>
      </c>
      <c r="G51" s="15" t="s">
        <v>20</v>
      </c>
      <c r="H51" s="14">
        <v>115.0</v>
      </c>
      <c r="I51" s="19">
        <v>0.06092592592592583</v>
      </c>
      <c r="J51" s="19">
        <f t="shared" si="6"/>
        <v>0.02434027778</v>
      </c>
      <c r="K51" s="20">
        <f t="shared" si="7"/>
        <v>0.005615292712</v>
      </c>
      <c r="L51" s="2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4">
        <v>24.0</v>
      </c>
      <c r="B52" s="15" t="s">
        <v>144</v>
      </c>
      <c r="C52" s="15" t="s">
        <v>145</v>
      </c>
      <c r="D52" s="16" t="s">
        <v>146</v>
      </c>
      <c r="E52" s="17">
        <f t="shared" si="5"/>
        <v>32</v>
      </c>
      <c r="F52" s="14" t="s">
        <v>30</v>
      </c>
      <c r="G52" s="15" t="s">
        <v>31</v>
      </c>
      <c r="H52" s="14">
        <v>118.0</v>
      </c>
      <c r="I52" s="19">
        <v>0.06583333333333319</v>
      </c>
      <c r="J52" s="19">
        <f t="shared" si="6"/>
        <v>0.02924768519</v>
      </c>
      <c r="K52" s="20">
        <f t="shared" si="7"/>
        <v>0.006067588326</v>
      </c>
      <c r="L52" s="2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5"/>
      <c r="B53" s="26" t="s">
        <v>147</v>
      </c>
      <c r="C53" s="26" t="s">
        <v>134</v>
      </c>
      <c r="D53" s="27" t="s">
        <v>148</v>
      </c>
      <c r="E53" s="28">
        <f t="shared" si="5"/>
        <v>40</v>
      </c>
      <c r="F53" s="25" t="s">
        <v>118</v>
      </c>
      <c r="G53" s="26" t="s">
        <v>149</v>
      </c>
      <c r="H53" s="25"/>
      <c r="I53" s="29">
        <v>0.04445601851851852</v>
      </c>
      <c r="J53" s="29"/>
      <c r="K53" s="30">
        <f t="shared" si="7"/>
        <v>0.004097328896</v>
      </c>
      <c r="L53" s="31" t="s">
        <v>66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5"/>
      <c r="B54" s="26" t="s">
        <v>150</v>
      </c>
      <c r="C54" s="26" t="s">
        <v>151</v>
      </c>
      <c r="D54" s="27">
        <v>28542.0</v>
      </c>
      <c r="E54" s="28">
        <f t="shared" si="5"/>
        <v>46</v>
      </c>
      <c r="F54" s="25" t="s">
        <v>19</v>
      </c>
      <c r="G54" s="26" t="s">
        <v>20</v>
      </c>
      <c r="H54" s="25"/>
      <c r="I54" s="29">
        <v>0.049652777777777775</v>
      </c>
      <c r="J54" s="29"/>
      <c r="K54" s="30">
        <f t="shared" si="7"/>
        <v>0.004576292883</v>
      </c>
      <c r="L54" s="31" t="s">
        <v>66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5"/>
      <c r="B55" s="26" t="s">
        <v>152</v>
      </c>
      <c r="C55" s="26" t="s">
        <v>38</v>
      </c>
      <c r="D55" s="27">
        <v>31681.0</v>
      </c>
      <c r="E55" s="28">
        <f t="shared" si="5"/>
        <v>38</v>
      </c>
      <c r="F55" s="25" t="s">
        <v>25</v>
      </c>
      <c r="G55" s="26" t="s">
        <v>31</v>
      </c>
      <c r="H55" s="25"/>
      <c r="I55" s="29">
        <v>0.0496412037037037</v>
      </c>
      <c r="J55" s="29"/>
      <c r="K55" s="30">
        <f t="shared" si="7"/>
        <v>0.004575226148</v>
      </c>
      <c r="L55" s="31" t="s">
        <v>66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2"/>
      <c r="B56" s="33" t="s">
        <v>153</v>
      </c>
      <c r="C56" s="33" t="s">
        <v>94</v>
      </c>
      <c r="D56" s="34" t="s">
        <v>154</v>
      </c>
      <c r="E56" s="35">
        <f t="shared" si="5"/>
        <v>42</v>
      </c>
      <c r="F56" s="32" t="s">
        <v>36</v>
      </c>
      <c r="G56" s="33" t="s">
        <v>20</v>
      </c>
      <c r="H56" s="32"/>
      <c r="I56" s="36" t="s">
        <v>70</v>
      </c>
      <c r="J56" s="36"/>
      <c r="K56" s="36"/>
      <c r="L56" s="3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3" t="s">
        <v>76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4">
        <v>1.0</v>
      </c>
      <c r="B58" s="15" t="s">
        <v>155</v>
      </c>
      <c r="C58" s="15" t="s">
        <v>156</v>
      </c>
      <c r="D58" s="16" t="s">
        <v>157</v>
      </c>
      <c r="E58" s="17">
        <f t="shared" ref="E58:E73" si="8">DATEDIF(D58,"09.02.2025","y")</f>
        <v>42</v>
      </c>
      <c r="F58" s="18" t="s">
        <v>80</v>
      </c>
      <c r="G58" s="15" t="s">
        <v>31</v>
      </c>
      <c r="H58" s="14">
        <v>114.0</v>
      </c>
      <c r="I58" s="19">
        <v>0.04568287037037022</v>
      </c>
      <c r="J58" s="19">
        <f t="shared" ref="J58:J67" si="9">I58-$I$58</f>
        <v>0</v>
      </c>
      <c r="K58" s="20">
        <f t="shared" ref="K58:K72" si="10">I58/10.85</f>
        <v>0.004210402799</v>
      </c>
      <c r="L58" s="21" t="s">
        <v>21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4">
        <v>2.0</v>
      </c>
      <c r="B59" s="15" t="s">
        <v>158</v>
      </c>
      <c r="C59" s="15" t="s">
        <v>159</v>
      </c>
      <c r="D59" s="16" t="s">
        <v>160</v>
      </c>
      <c r="E59" s="17">
        <f t="shared" si="8"/>
        <v>54</v>
      </c>
      <c r="F59" s="18" t="s">
        <v>161</v>
      </c>
      <c r="G59" s="15" t="s">
        <v>31</v>
      </c>
      <c r="H59" s="14">
        <v>132.0</v>
      </c>
      <c r="I59" s="19">
        <v>0.05642361111111094</v>
      </c>
      <c r="J59" s="19">
        <f t="shared" si="9"/>
        <v>0.01074074074</v>
      </c>
      <c r="K59" s="20">
        <f t="shared" si="10"/>
        <v>0.005200332821</v>
      </c>
      <c r="L59" s="22" t="s">
        <v>26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4">
        <v>3.0</v>
      </c>
      <c r="B60" s="15" t="s">
        <v>162</v>
      </c>
      <c r="C60" s="15" t="s">
        <v>163</v>
      </c>
      <c r="D60" s="16" t="s">
        <v>164</v>
      </c>
      <c r="E60" s="17">
        <f t="shared" si="8"/>
        <v>42</v>
      </c>
      <c r="F60" s="18" t="s">
        <v>80</v>
      </c>
      <c r="G60" s="15" t="s">
        <v>20</v>
      </c>
      <c r="H60" s="14">
        <v>107.0</v>
      </c>
      <c r="I60" s="19">
        <v>0.05928240740740731</v>
      </c>
      <c r="J60" s="19">
        <f t="shared" si="9"/>
        <v>0.01359953704</v>
      </c>
      <c r="K60" s="20">
        <f t="shared" si="10"/>
        <v>0.005463816351</v>
      </c>
      <c r="L60" s="23" t="s">
        <v>32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4">
        <v>4.0</v>
      </c>
      <c r="B61" s="15" t="s">
        <v>165</v>
      </c>
      <c r="C61" s="15" t="s">
        <v>166</v>
      </c>
      <c r="D61" s="16" t="s">
        <v>167</v>
      </c>
      <c r="E61" s="17">
        <f t="shared" si="8"/>
        <v>35</v>
      </c>
      <c r="F61" s="14" t="s">
        <v>168</v>
      </c>
      <c r="G61" s="15" t="s">
        <v>20</v>
      </c>
      <c r="H61" s="14">
        <v>125.0</v>
      </c>
      <c r="I61" s="19">
        <v>0.05973379629629616</v>
      </c>
      <c r="J61" s="19">
        <f t="shared" si="9"/>
        <v>0.01405092593</v>
      </c>
      <c r="K61" s="20">
        <f t="shared" si="10"/>
        <v>0.005505419013</v>
      </c>
      <c r="L61" s="2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4">
        <v>5.0</v>
      </c>
      <c r="B62" s="15" t="s">
        <v>169</v>
      </c>
      <c r="C62" s="15" t="s">
        <v>170</v>
      </c>
      <c r="D62" s="16" t="s">
        <v>171</v>
      </c>
      <c r="E62" s="17">
        <f t="shared" si="8"/>
        <v>49</v>
      </c>
      <c r="F62" s="14" t="s">
        <v>84</v>
      </c>
      <c r="G62" s="15" t="s">
        <v>31</v>
      </c>
      <c r="H62" s="14">
        <v>109.0</v>
      </c>
      <c r="I62" s="19">
        <v>0.060844907407407334</v>
      </c>
      <c r="J62" s="19">
        <f t="shared" si="9"/>
        <v>0.01516203704</v>
      </c>
      <c r="K62" s="20">
        <f t="shared" si="10"/>
        <v>0.005607825568</v>
      </c>
      <c r="L62" s="2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4">
        <v>6.0</v>
      </c>
      <c r="B63" s="15" t="s">
        <v>172</v>
      </c>
      <c r="C63" s="15" t="s">
        <v>173</v>
      </c>
      <c r="D63" s="16" t="s">
        <v>174</v>
      </c>
      <c r="E63" s="17">
        <f t="shared" si="8"/>
        <v>34</v>
      </c>
      <c r="F63" s="14" t="s">
        <v>175</v>
      </c>
      <c r="G63" s="15" t="s">
        <v>20</v>
      </c>
      <c r="H63" s="14">
        <v>112.0</v>
      </c>
      <c r="I63" s="19">
        <v>0.061249999999999805</v>
      </c>
      <c r="J63" s="19">
        <f t="shared" si="9"/>
        <v>0.01556712963</v>
      </c>
      <c r="K63" s="20">
        <f t="shared" si="10"/>
        <v>0.00564516129</v>
      </c>
      <c r="L63" s="2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4">
        <v>7.0</v>
      </c>
      <c r="B64" s="15" t="s">
        <v>176</v>
      </c>
      <c r="C64" s="15" t="s">
        <v>156</v>
      </c>
      <c r="D64" s="16" t="s">
        <v>177</v>
      </c>
      <c r="E64" s="17">
        <f t="shared" si="8"/>
        <v>48</v>
      </c>
      <c r="F64" s="14" t="s">
        <v>84</v>
      </c>
      <c r="G64" s="15" t="s">
        <v>20</v>
      </c>
      <c r="H64" s="14">
        <v>131.0</v>
      </c>
      <c r="I64" s="19">
        <v>0.06328703703703686</v>
      </c>
      <c r="J64" s="19">
        <f t="shared" si="9"/>
        <v>0.01760416667</v>
      </c>
      <c r="K64" s="20">
        <f t="shared" si="10"/>
        <v>0.005832906639</v>
      </c>
      <c r="L64" s="2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4">
        <v>8.0</v>
      </c>
      <c r="B65" s="15" t="s">
        <v>178</v>
      </c>
      <c r="C65" s="15" t="s">
        <v>179</v>
      </c>
      <c r="D65" s="16" t="s">
        <v>180</v>
      </c>
      <c r="E65" s="17">
        <f t="shared" si="8"/>
        <v>37</v>
      </c>
      <c r="F65" s="14" t="s">
        <v>168</v>
      </c>
      <c r="G65" s="15" t="s">
        <v>20</v>
      </c>
      <c r="H65" s="14">
        <v>123.0</v>
      </c>
      <c r="I65" s="19">
        <v>0.06582175925925915</v>
      </c>
      <c r="J65" s="19">
        <f t="shared" si="9"/>
        <v>0.02013888889</v>
      </c>
      <c r="K65" s="20">
        <f t="shared" si="10"/>
        <v>0.006066521591</v>
      </c>
      <c r="L65" s="2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4">
        <v>9.0</v>
      </c>
      <c r="B66" s="15" t="s">
        <v>181</v>
      </c>
      <c r="C66" s="15" t="s">
        <v>182</v>
      </c>
      <c r="D66" s="16" t="s">
        <v>183</v>
      </c>
      <c r="E66" s="17">
        <f t="shared" si="8"/>
        <v>48</v>
      </c>
      <c r="F66" s="14" t="s">
        <v>84</v>
      </c>
      <c r="G66" s="15" t="s">
        <v>20</v>
      </c>
      <c r="H66" s="14">
        <v>113.0</v>
      </c>
      <c r="I66" s="19">
        <v>0.07708333333333317</v>
      </c>
      <c r="J66" s="19">
        <f t="shared" si="9"/>
        <v>0.03140046296</v>
      </c>
      <c r="K66" s="20">
        <f t="shared" si="10"/>
        <v>0.007104454685</v>
      </c>
      <c r="L66" s="2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4">
        <v>10.0</v>
      </c>
      <c r="B67" s="15" t="s">
        <v>184</v>
      </c>
      <c r="C67" s="15" t="s">
        <v>185</v>
      </c>
      <c r="D67" s="16" t="s">
        <v>186</v>
      </c>
      <c r="E67" s="17">
        <f t="shared" si="8"/>
        <v>56</v>
      </c>
      <c r="F67" s="14" t="s">
        <v>187</v>
      </c>
      <c r="G67" s="15" t="s">
        <v>31</v>
      </c>
      <c r="H67" s="14">
        <v>120.0</v>
      </c>
      <c r="I67" s="19">
        <v>0.08240740740740726</v>
      </c>
      <c r="J67" s="19">
        <f t="shared" si="9"/>
        <v>0.03672453704</v>
      </c>
      <c r="K67" s="20">
        <f t="shared" si="10"/>
        <v>0.007595152756</v>
      </c>
      <c r="L67" s="2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5"/>
      <c r="B68" s="26" t="s">
        <v>188</v>
      </c>
      <c r="C68" s="26" t="s">
        <v>159</v>
      </c>
      <c r="D68" s="27">
        <v>26623.0</v>
      </c>
      <c r="E68" s="28">
        <f t="shared" si="8"/>
        <v>52</v>
      </c>
      <c r="F68" s="25" t="s">
        <v>161</v>
      </c>
      <c r="G68" s="26" t="s">
        <v>189</v>
      </c>
      <c r="H68" s="25"/>
      <c r="I68" s="29">
        <v>0.05876157407407408</v>
      </c>
      <c r="J68" s="29"/>
      <c r="K68" s="30">
        <f t="shared" si="10"/>
        <v>0.005415813279</v>
      </c>
      <c r="L68" s="31" t="s">
        <v>66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5"/>
      <c r="B69" s="26" t="s">
        <v>190</v>
      </c>
      <c r="C69" s="26" t="s">
        <v>170</v>
      </c>
      <c r="D69" s="27" t="s">
        <v>191</v>
      </c>
      <c r="E69" s="28">
        <f t="shared" si="8"/>
        <v>48</v>
      </c>
      <c r="F69" s="25" t="s">
        <v>84</v>
      </c>
      <c r="G69" s="26" t="s">
        <v>20</v>
      </c>
      <c r="H69" s="25"/>
      <c r="I69" s="29">
        <v>0.07270833333333333</v>
      </c>
      <c r="J69" s="29"/>
      <c r="K69" s="30">
        <f t="shared" si="10"/>
        <v>0.006701228879</v>
      </c>
      <c r="L69" s="31" t="s">
        <v>66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5"/>
      <c r="B70" s="26" t="s">
        <v>192</v>
      </c>
      <c r="C70" s="26" t="s">
        <v>193</v>
      </c>
      <c r="D70" s="27" t="s">
        <v>194</v>
      </c>
      <c r="E70" s="28">
        <f t="shared" si="8"/>
        <v>37</v>
      </c>
      <c r="F70" s="25" t="s">
        <v>168</v>
      </c>
      <c r="G70" s="26" t="s">
        <v>20</v>
      </c>
      <c r="H70" s="25"/>
      <c r="I70" s="29">
        <v>0.05084490740740741</v>
      </c>
      <c r="J70" s="29"/>
      <c r="K70" s="30">
        <f t="shared" si="10"/>
        <v>0.004686166581</v>
      </c>
      <c r="L70" s="31" t="s">
        <v>66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5"/>
      <c r="B71" s="26" t="s">
        <v>195</v>
      </c>
      <c r="C71" s="26" t="s">
        <v>196</v>
      </c>
      <c r="D71" s="27" t="s">
        <v>197</v>
      </c>
      <c r="E71" s="28">
        <f t="shared" si="8"/>
        <v>31</v>
      </c>
      <c r="F71" s="25" t="s">
        <v>175</v>
      </c>
      <c r="G71" s="26" t="s">
        <v>31</v>
      </c>
      <c r="H71" s="25"/>
      <c r="I71" s="29">
        <v>0.05087962962962963</v>
      </c>
      <c r="J71" s="29"/>
      <c r="K71" s="30">
        <f t="shared" si="10"/>
        <v>0.004689366786</v>
      </c>
      <c r="L71" s="31" t="s">
        <v>66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5"/>
      <c r="B72" s="26" t="s">
        <v>198</v>
      </c>
      <c r="C72" s="26" t="s">
        <v>163</v>
      </c>
      <c r="D72" s="27" t="s">
        <v>199</v>
      </c>
      <c r="E72" s="28">
        <f t="shared" si="8"/>
        <v>37</v>
      </c>
      <c r="F72" s="25" t="s">
        <v>168</v>
      </c>
      <c r="G72" s="26" t="s">
        <v>31</v>
      </c>
      <c r="H72" s="25"/>
      <c r="I72" s="29">
        <v>0.11432870370370371</v>
      </c>
      <c r="J72" s="29"/>
      <c r="K72" s="30">
        <f t="shared" si="10"/>
        <v>0.01053720771</v>
      </c>
      <c r="L72" s="31" t="s">
        <v>66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0"/>
      <c r="B73" s="41" t="s">
        <v>200</v>
      </c>
      <c r="C73" s="41" t="s">
        <v>170</v>
      </c>
      <c r="D73" s="42" t="s">
        <v>201</v>
      </c>
      <c r="E73" s="35">
        <f t="shared" si="8"/>
        <v>43</v>
      </c>
      <c r="F73" s="40" t="s">
        <v>80</v>
      </c>
      <c r="G73" s="41" t="s">
        <v>20</v>
      </c>
      <c r="H73" s="32"/>
      <c r="I73" s="36" t="s">
        <v>70</v>
      </c>
      <c r="J73" s="36"/>
      <c r="K73" s="36"/>
      <c r="L73" s="3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" t="s">
        <v>202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" t="s">
        <v>1</v>
      </c>
      <c r="B76" s="7" t="s">
        <v>2</v>
      </c>
      <c r="C76" s="2"/>
      <c r="D76" s="2"/>
      <c r="E76" s="2"/>
      <c r="F76" s="2"/>
      <c r="G76" s="3"/>
      <c r="H76" s="5" t="s">
        <v>3</v>
      </c>
      <c r="I76" s="7" t="s">
        <v>4</v>
      </c>
      <c r="J76" s="2"/>
      <c r="K76" s="8"/>
      <c r="L76" s="5" t="s">
        <v>5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9"/>
      <c r="B77" s="10" t="s">
        <v>6</v>
      </c>
      <c r="C77" s="11" t="s">
        <v>7</v>
      </c>
      <c r="D77" s="12" t="s">
        <v>8</v>
      </c>
      <c r="E77" s="11" t="s">
        <v>9</v>
      </c>
      <c r="F77" s="11" t="s">
        <v>10</v>
      </c>
      <c r="G77" s="10" t="s">
        <v>11</v>
      </c>
      <c r="H77" s="9"/>
      <c r="I77" s="10" t="s">
        <v>12</v>
      </c>
      <c r="J77" s="10" t="s">
        <v>13</v>
      </c>
      <c r="K77" s="10" t="s">
        <v>14</v>
      </c>
      <c r="L77" s="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3" t="s">
        <v>15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4">
        <v>1.0</v>
      </c>
      <c r="B79" s="15" t="s">
        <v>203</v>
      </c>
      <c r="C79" s="15" t="s">
        <v>41</v>
      </c>
      <c r="D79" s="16" t="s">
        <v>204</v>
      </c>
      <c r="E79" s="17">
        <f t="shared" ref="E79:E99" si="11">DATEDIF(D79,"09.02.2025","y")</f>
        <v>36</v>
      </c>
      <c r="F79" s="18" t="s">
        <v>25</v>
      </c>
      <c r="G79" s="15" t="s">
        <v>205</v>
      </c>
      <c r="H79" s="14">
        <v>60.0</v>
      </c>
      <c r="I79" s="19">
        <v>0.017916666666666692</v>
      </c>
      <c r="J79" s="19">
        <f t="shared" ref="J79:J94" si="12">I79-$I$79</f>
        <v>0</v>
      </c>
      <c r="K79" s="20">
        <f t="shared" ref="K79:K97" si="13">I79/5.4</f>
        <v>0.003317901235</v>
      </c>
      <c r="L79" s="21" t="s">
        <v>21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4">
        <v>2.0</v>
      </c>
      <c r="B80" s="15" t="s">
        <v>206</v>
      </c>
      <c r="C80" s="15" t="s">
        <v>207</v>
      </c>
      <c r="D80" s="16" t="s">
        <v>208</v>
      </c>
      <c r="E80" s="17">
        <f t="shared" si="11"/>
        <v>19</v>
      </c>
      <c r="F80" s="18" t="s">
        <v>30</v>
      </c>
      <c r="G80" s="15" t="s">
        <v>31</v>
      </c>
      <c r="H80" s="14">
        <v>57.0</v>
      </c>
      <c r="I80" s="19">
        <v>0.018159722222222285</v>
      </c>
      <c r="J80" s="19">
        <f t="shared" si="12"/>
        <v>0.0002430555556</v>
      </c>
      <c r="K80" s="20">
        <f t="shared" si="13"/>
        <v>0.003362911523</v>
      </c>
      <c r="L80" s="22" t="s">
        <v>26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4">
        <v>3.0</v>
      </c>
      <c r="B81" s="15" t="s">
        <v>209</v>
      </c>
      <c r="C81" s="15" t="s">
        <v>134</v>
      </c>
      <c r="D81" s="16" t="s">
        <v>210</v>
      </c>
      <c r="E81" s="17">
        <f t="shared" si="11"/>
        <v>38</v>
      </c>
      <c r="F81" s="18" t="s">
        <v>25</v>
      </c>
      <c r="G81" s="15" t="s">
        <v>211</v>
      </c>
      <c r="H81" s="14">
        <v>64.0</v>
      </c>
      <c r="I81" s="19">
        <v>0.018912037037037033</v>
      </c>
      <c r="J81" s="19">
        <f t="shared" si="12"/>
        <v>0.0009953703704</v>
      </c>
      <c r="K81" s="20">
        <f t="shared" si="13"/>
        <v>0.003502229081</v>
      </c>
      <c r="L81" s="23" t="s">
        <v>32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4">
        <v>4.0</v>
      </c>
      <c r="B82" s="15" t="s">
        <v>212</v>
      </c>
      <c r="C82" s="15" t="s">
        <v>55</v>
      </c>
      <c r="D82" s="16" t="s">
        <v>213</v>
      </c>
      <c r="E82" s="17">
        <f t="shared" si="11"/>
        <v>23</v>
      </c>
      <c r="F82" s="18" t="s">
        <v>30</v>
      </c>
      <c r="G82" s="15" t="s">
        <v>20</v>
      </c>
      <c r="H82" s="14">
        <v>65.0</v>
      </c>
      <c r="I82" s="19">
        <v>0.021469907407407396</v>
      </c>
      <c r="J82" s="19">
        <f t="shared" si="12"/>
        <v>0.003553240741</v>
      </c>
      <c r="K82" s="20">
        <f t="shared" si="13"/>
        <v>0.003975908779</v>
      </c>
      <c r="L82" s="2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4">
        <v>5.0</v>
      </c>
      <c r="B83" s="15" t="s">
        <v>214</v>
      </c>
      <c r="C83" s="15" t="s">
        <v>34</v>
      </c>
      <c r="D83" s="16" t="s">
        <v>215</v>
      </c>
      <c r="E83" s="17">
        <f t="shared" si="11"/>
        <v>41</v>
      </c>
      <c r="F83" s="18" t="s">
        <v>36</v>
      </c>
      <c r="G83" s="15" t="s">
        <v>31</v>
      </c>
      <c r="H83" s="14">
        <v>71.0</v>
      </c>
      <c r="I83" s="19">
        <v>0.021481481481481435</v>
      </c>
      <c r="J83" s="19">
        <f t="shared" si="12"/>
        <v>0.003564814815</v>
      </c>
      <c r="K83" s="20">
        <f t="shared" si="13"/>
        <v>0.003978052126</v>
      </c>
      <c r="L83" s="2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4">
        <v>6.0</v>
      </c>
      <c r="B84" s="15" t="s">
        <v>216</v>
      </c>
      <c r="C84" s="15" t="s">
        <v>217</v>
      </c>
      <c r="D84" s="16" t="s">
        <v>218</v>
      </c>
      <c r="E84" s="17">
        <f t="shared" si="11"/>
        <v>53</v>
      </c>
      <c r="F84" s="18" t="s">
        <v>219</v>
      </c>
      <c r="G84" s="15" t="s">
        <v>20</v>
      </c>
      <c r="H84" s="14">
        <v>80.0</v>
      </c>
      <c r="I84" s="19">
        <v>0.02170138888888884</v>
      </c>
      <c r="J84" s="19">
        <f t="shared" si="12"/>
        <v>0.003784722222</v>
      </c>
      <c r="K84" s="20">
        <f t="shared" si="13"/>
        <v>0.00401877572</v>
      </c>
      <c r="L84" s="2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4">
        <v>7.0</v>
      </c>
      <c r="B85" s="15" t="s">
        <v>220</v>
      </c>
      <c r="C85" s="15" t="s">
        <v>221</v>
      </c>
      <c r="D85" s="16" t="s">
        <v>222</v>
      </c>
      <c r="E85" s="17">
        <f t="shared" si="11"/>
        <v>41</v>
      </c>
      <c r="F85" s="18" t="s">
        <v>36</v>
      </c>
      <c r="G85" s="15" t="s">
        <v>20</v>
      </c>
      <c r="H85" s="14">
        <v>51.0</v>
      </c>
      <c r="I85" s="19">
        <v>0.022060185185185155</v>
      </c>
      <c r="J85" s="19">
        <f t="shared" si="12"/>
        <v>0.004143518519</v>
      </c>
      <c r="K85" s="20">
        <f t="shared" si="13"/>
        <v>0.004085219479</v>
      </c>
      <c r="L85" s="2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4">
        <v>8.0</v>
      </c>
      <c r="B86" s="15" t="s">
        <v>223</v>
      </c>
      <c r="C86" s="15" t="s">
        <v>224</v>
      </c>
      <c r="D86" s="16" t="s">
        <v>225</v>
      </c>
      <c r="E86" s="17">
        <f t="shared" si="11"/>
        <v>45</v>
      </c>
      <c r="F86" s="18" t="s">
        <v>19</v>
      </c>
      <c r="G86" s="15" t="s">
        <v>31</v>
      </c>
      <c r="H86" s="14">
        <v>62.0</v>
      </c>
      <c r="I86" s="19">
        <v>0.022256944444444482</v>
      </c>
      <c r="J86" s="19">
        <f t="shared" si="12"/>
        <v>0.004340277778</v>
      </c>
      <c r="K86" s="20">
        <f t="shared" si="13"/>
        <v>0.004121656379</v>
      </c>
      <c r="L86" s="2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4">
        <v>9.0</v>
      </c>
      <c r="B87" s="15" t="s">
        <v>226</v>
      </c>
      <c r="C87" s="15" t="s">
        <v>227</v>
      </c>
      <c r="D87" s="16" t="s">
        <v>228</v>
      </c>
      <c r="E87" s="17">
        <f t="shared" si="11"/>
        <v>46</v>
      </c>
      <c r="F87" s="18" t="s">
        <v>19</v>
      </c>
      <c r="G87" s="15" t="s">
        <v>31</v>
      </c>
      <c r="H87" s="14">
        <v>59.0</v>
      </c>
      <c r="I87" s="19">
        <v>0.02329861111111109</v>
      </c>
      <c r="J87" s="19">
        <f t="shared" si="12"/>
        <v>0.005381944444</v>
      </c>
      <c r="K87" s="20">
        <f t="shared" si="13"/>
        <v>0.004314557613</v>
      </c>
      <c r="L87" s="2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4">
        <v>10.0</v>
      </c>
      <c r="B88" s="15" t="s">
        <v>229</v>
      </c>
      <c r="C88" s="15" t="s">
        <v>230</v>
      </c>
      <c r="D88" s="16" t="s">
        <v>231</v>
      </c>
      <c r="E88" s="17">
        <f t="shared" si="11"/>
        <v>29</v>
      </c>
      <c r="F88" s="18" t="s">
        <v>30</v>
      </c>
      <c r="G88" s="15" t="s">
        <v>20</v>
      </c>
      <c r="H88" s="14">
        <v>69.0</v>
      </c>
      <c r="I88" s="19">
        <v>0.025925925925925908</v>
      </c>
      <c r="J88" s="19">
        <f t="shared" si="12"/>
        <v>0.008009259259</v>
      </c>
      <c r="K88" s="20">
        <f t="shared" si="13"/>
        <v>0.004801097394</v>
      </c>
      <c r="L88" s="2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4">
        <v>11.0</v>
      </c>
      <c r="B89" s="15" t="s">
        <v>232</v>
      </c>
      <c r="C89" s="15" t="s">
        <v>134</v>
      </c>
      <c r="D89" s="16" t="s">
        <v>233</v>
      </c>
      <c r="E89" s="17">
        <f t="shared" si="11"/>
        <v>35</v>
      </c>
      <c r="F89" s="18" t="s">
        <v>25</v>
      </c>
      <c r="G89" s="15" t="s">
        <v>20</v>
      </c>
      <c r="H89" s="14">
        <v>52.0</v>
      </c>
      <c r="I89" s="19">
        <v>0.027002314814814854</v>
      </c>
      <c r="J89" s="19">
        <f t="shared" si="12"/>
        <v>0.009085648148</v>
      </c>
      <c r="K89" s="20">
        <f t="shared" si="13"/>
        <v>0.005000428669</v>
      </c>
      <c r="L89" s="2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4">
        <v>12.0</v>
      </c>
      <c r="B90" s="15" t="s">
        <v>234</v>
      </c>
      <c r="C90" s="15" t="s">
        <v>45</v>
      </c>
      <c r="D90" s="16" t="s">
        <v>235</v>
      </c>
      <c r="E90" s="17">
        <f t="shared" si="11"/>
        <v>43</v>
      </c>
      <c r="F90" s="18" t="s">
        <v>36</v>
      </c>
      <c r="G90" s="15" t="s">
        <v>20</v>
      </c>
      <c r="H90" s="14">
        <v>67.0</v>
      </c>
      <c r="I90" s="19">
        <v>0.028437500000000004</v>
      </c>
      <c r="J90" s="19">
        <f t="shared" si="12"/>
        <v>0.01052083333</v>
      </c>
      <c r="K90" s="20">
        <f t="shared" si="13"/>
        <v>0.005266203704</v>
      </c>
      <c r="L90" s="2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4">
        <v>13.0</v>
      </c>
      <c r="B91" s="15" t="s">
        <v>236</v>
      </c>
      <c r="C91" s="15" t="s">
        <v>237</v>
      </c>
      <c r="D91" s="16">
        <v>32175.0</v>
      </c>
      <c r="E91" s="17">
        <f t="shared" si="11"/>
        <v>37</v>
      </c>
      <c r="F91" s="18" t="s">
        <v>25</v>
      </c>
      <c r="G91" s="15" t="s">
        <v>20</v>
      </c>
      <c r="H91" s="14">
        <v>82.0</v>
      </c>
      <c r="I91" s="19">
        <v>0.030925925925925912</v>
      </c>
      <c r="J91" s="19">
        <f t="shared" si="12"/>
        <v>0.01300925926</v>
      </c>
      <c r="K91" s="20">
        <f t="shared" si="13"/>
        <v>0.00572702332</v>
      </c>
      <c r="L91" s="2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4">
        <v>14.0</v>
      </c>
      <c r="B92" s="15" t="s">
        <v>238</v>
      </c>
      <c r="C92" s="15" t="s">
        <v>239</v>
      </c>
      <c r="D92" s="16" t="s">
        <v>240</v>
      </c>
      <c r="E92" s="17">
        <f t="shared" si="11"/>
        <v>40</v>
      </c>
      <c r="F92" s="18" t="s">
        <v>36</v>
      </c>
      <c r="G92" s="15" t="s">
        <v>20</v>
      </c>
      <c r="H92" s="14">
        <v>53.0</v>
      </c>
      <c r="I92" s="19">
        <v>0.03258101851851847</v>
      </c>
      <c r="J92" s="19">
        <f t="shared" si="12"/>
        <v>0.01466435185</v>
      </c>
      <c r="K92" s="20">
        <f t="shared" si="13"/>
        <v>0.006033521948</v>
      </c>
      <c r="L92" s="2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4">
        <v>15.0</v>
      </c>
      <c r="B93" s="15" t="s">
        <v>241</v>
      </c>
      <c r="C93" s="15" t="s">
        <v>28</v>
      </c>
      <c r="D93" s="16" t="s">
        <v>242</v>
      </c>
      <c r="E93" s="17">
        <f t="shared" si="11"/>
        <v>36</v>
      </c>
      <c r="F93" s="18" t="s">
        <v>25</v>
      </c>
      <c r="G93" s="15" t="s">
        <v>31</v>
      </c>
      <c r="H93" s="14">
        <v>73.0</v>
      </c>
      <c r="I93" s="19">
        <v>0.03259259259259262</v>
      </c>
      <c r="J93" s="19">
        <f t="shared" si="12"/>
        <v>0.01467592593</v>
      </c>
      <c r="K93" s="20">
        <f t="shared" si="13"/>
        <v>0.006035665295</v>
      </c>
      <c r="L93" s="2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4">
        <v>16.0</v>
      </c>
      <c r="B94" s="15" t="s">
        <v>243</v>
      </c>
      <c r="C94" s="15" t="s">
        <v>55</v>
      </c>
      <c r="D94" s="16" t="s">
        <v>244</v>
      </c>
      <c r="E94" s="17">
        <f t="shared" si="11"/>
        <v>60</v>
      </c>
      <c r="F94" s="18" t="s">
        <v>245</v>
      </c>
      <c r="G94" s="15" t="s">
        <v>31</v>
      </c>
      <c r="H94" s="14">
        <v>72.0</v>
      </c>
      <c r="I94" s="19">
        <v>0.033043981481481466</v>
      </c>
      <c r="J94" s="19">
        <f t="shared" si="12"/>
        <v>0.01512731481</v>
      </c>
      <c r="K94" s="20">
        <f t="shared" si="13"/>
        <v>0.00611925583</v>
      </c>
      <c r="L94" s="2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5"/>
      <c r="B95" s="26" t="s">
        <v>246</v>
      </c>
      <c r="C95" s="26" t="s">
        <v>230</v>
      </c>
      <c r="D95" s="27" t="s">
        <v>247</v>
      </c>
      <c r="E95" s="28">
        <f t="shared" si="11"/>
        <v>44</v>
      </c>
      <c r="F95" s="48" t="s">
        <v>36</v>
      </c>
      <c r="G95" s="26" t="s">
        <v>31</v>
      </c>
      <c r="H95" s="25"/>
      <c r="I95" s="29">
        <v>0.027372685185185184</v>
      </c>
      <c r="J95" s="29"/>
      <c r="K95" s="30">
        <f t="shared" si="13"/>
        <v>0.005069015775</v>
      </c>
      <c r="L95" s="31" t="s">
        <v>66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5"/>
      <c r="B96" s="26" t="s">
        <v>248</v>
      </c>
      <c r="C96" s="26" t="s">
        <v>134</v>
      </c>
      <c r="D96" s="27" t="s">
        <v>249</v>
      </c>
      <c r="E96" s="28">
        <f t="shared" si="11"/>
        <v>48</v>
      </c>
      <c r="F96" s="48" t="s">
        <v>19</v>
      </c>
      <c r="G96" s="26" t="s">
        <v>31</v>
      </c>
      <c r="H96" s="25"/>
      <c r="I96" s="29">
        <v>0.02060185185185185</v>
      </c>
      <c r="J96" s="29"/>
      <c r="K96" s="30">
        <f t="shared" si="13"/>
        <v>0.00381515775</v>
      </c>
      <c r="L96" s="31" t="s">
        <v>66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5"/>
      <c r="B97" s="26" t="s">
        <v>250</v>
      </c>
      <c r="C97" s="26" t="s">
        <v>122</v>
      </c>
      <c r="D97" s="27">
        <v>29060.0</v>
      </c>
      <c r="E97" s="28">
        <f t="shared" si="11"/>
        <v>45</v>
      </c>
      <c r="F97" s="25" t="s">
        <v>36</v>
      </c>
      <c r="G97" s="26" t="s">
        <v>20</v>
      </c>
      <c r="H97" s="25"/>
      <c r="I97" s="29">
        <v>0.023796296296296298</v>
      </c>
      <c r="J97" s="29"/>
      <c r="K97" s="30">
        <f t="shared" si="13"/>
        <v>0.004406721536</v>
      </c>
      <c r="L97" s="31" t="s">
        <v>66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2"/>
      <c r="B98" s="33" t="s">
        <v>251</v>
      </c>
      <c r="C98" s="33" t="s">
        <v>28</v>
      </c>
      <c r="D98" s="34" t="s">
        <v>252</v>
      </c>
      <c r="E98" s="35">
        <f t="shared" si="11"/>
        <v>17</v>
      </c>
      <c r="F98" s="49" t="s">
        <v>253</v>
      </c>
      <c r="G98" s="33" t="s">
        <v>20</v>
      </c>
      <c r="H98" s="32"/>
      <c r="I98" s="36" t="s">
        <v>70</v>
      </c>
      <c r="J98" s="36"/>
      <c r="K98" s="36"/>
      <c r="L98" s="3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2"/>
      <c r="B99" s="33" t="s">
        <v>254</v>
      </c>
      <c r="C99" s="33" t="s">
        <v>116</v>
      </c>
      <c r="D99" s="34" t="s">
        <v>255</v>
      </c>
      <c r="E99" s="35">
        <f t="shared" si="11"/>
        <v>37</v>
      </c>
      <c r="F99" s="49" t="s">
        <v>25</v>
      </c>
      <c r="G99" s="33" t="s">
        <v>20</v>
      </c>
      <c r="H99" s="32"/>
      <c r="I99" s="36" t="s">
        <v>70</v>
      </c>
      <c r="J99" s="36"/>
      <c r="K99" s="36"/>
      <c r="L99" s="3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3" t="s">
        <v>76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4">
        <v>1.0</v>
      </c>
      <c r="B101" s="15" t="s">
        <v>256</v>
      </c>
      <c r="C101" s="15" t="s">
        <v>196</v>
      </c>
      <c r="D101" s="16" t="s">
        <v>257</v>
      </c>
      <c r="E101" s="17">
        <f t="shared" ref="E101:E117" si="14">DATEDIF(D101,"09.02.2025","y")</f>
        <v>37</v>
      </c>
      <c r="F101" s="18" t="s">
        <v>168</v>
      </c>
      <c r="G101" s="15" t="s">
        <v>20</v>
      </c>
      <c r="H101" s="14">
        <v>56.0</v>
      </c>
      <c r="I101" s="19">
        <v>0.02211805555555557</v>
      </c>
      <c r="J101" s="19">
        <f t="shared" ref="J101:J111" si="15">I101-$I$101</f>
        <v>0</v>
      </c>
      <c r="K101" s="20">
        <f t="shared" ref="K101:K115" si="16">I101/5.4</f>
        <v>0.004095936214</v>
      </c>
      <c r="L101" s="21" t="s">
        <v>21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4">
        <v>2.0</v>
      </c>
      <c r="B102" s="15" t="s">
        <v>258</v>
      </c>
      <c r="C102" s="15" t="s">
        <v>259</v>
      </c>
      <c r="D102" s="16" t="s">
        <v>260</v>
      </c>
      <c r="E102" s="17">
        <f t="shared" si="14"/>
        <v>41</v>
      </c>
      <c r="F102" s="18" t="s">
        <v>80</v>
      </c>
      <c r="G102" s="15" t="s">
        <v>31</v>
      </c>
      <c r="H102" s="14">
        <v>75.0</v>
      </c>
      <c r="I102" s="19">
        <v>0.022245370370370443</v>
      </c>
      <c r="J102" s="19">
        <f t="shared" si="15"/>
        <v>0.0001273148148</v>
      </c>
      <c r="K102" s="20">
        <f t="shared" si="16"/>
        <v>0.004119513032</v>
      </c>
      <c r="L102" s="22" t="s">
        <v>26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4">
        <v>3.0</v>
      </c>
      <c r="B103" s="15" t="s">
        <v>261</v>
      </c>
      <c r="C103" s="15" t="s">
        <v>262</v>
      </c>
      <c r="D103" s="16" t="s">
        <v>263</v>
      </c>
      <c r="E103" s="17">
        <f t="shared" si="14"/>
        <v>38</v>
      </c>
      <c r="F103" s="18" t="s">
        <v>168</v>
      </c>
      <c r="G103" s="15" t="s">
        <v>20</v>
      </c>
      <c r="H103" s="14">
        <v>70.0</v>
      </c>
      <c r="I103" s="19">
        <v>0.025949074074074097</v>
      </c>
      <c r="J103" s="19">
        <f t="shared" si="15"/>
        <v>0.003831018519</v>
      </c>
      <c r="K103" s="20">
        <f t="shared" si="16"/>
        <v>0.004805384088</v>
      </c>
      <c r="L103" s="23" t="s">
        <v>32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4">
        <v>4.0</v>
      </c>
      <c r="B104" s="15" t="s">
        <v>264</v>
      </c>
      <c r="C104" s="15" t="s">
        <v>159</v>
      </c>
      <c r="D104" s="16" t="s">
        <v>265</v>
      </c>
      <c r="E104" s="17">
        <f t="shared" si="14"/>
        <v>41</v>
      </c>
      <c r="F104" s="18" t="s">
        <v>80</v>
      </c>
      <c r="G104" s="15" t="s">
        <v>31</v>
      </c>
      <c r="H104" s="14">
        <v>74.0</v>
      </c>
      <c r="I104" s="19">
        <v>0.026296296296296262</v>
      </c>
      <c r="J104" s="19">
        <f t="shared" si="15"/>
        <v>0.004178240741</v>
      </c>
      <c r="K104" s="20">
        <f t="shared" si="16"/>
        <v>0.004869684499</v>
      </c>
      <c r="L104" s="2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4">
        <v>5.0</v>
      </c>
      <c r="B105" s="15" t="s">
        <v>266</v>
      </c>
      <c r="C105" s="15" t="s">
        <v>196</v>
      </c>
      <c r="D105" s="16" t="s">
        <v>267</v>
      </c>
      <c r="E105" s="17">
        <f t="shared" si="14"/>
        <v>42</v>
      </c>
      <c r="F105" s="18" t="s">
        <v>80</v>
      </c>
      <c r="G105" s="15" t="s">
        <v>20</v>
      </c>
      <c r="H105" s="14">
        <v>63.0</v>
      </c>
      <c r="I105" s="19">
        <v>0.026990740740740815</v>
      </c>
      <c r="J105" s="19">
        <f t="shared" si="15"/>
        <v>0.004872685185</v>
      </c>
      <c r="K105" s="20">
        <f t="shared" si="16"/>
        <v>0.004998285322</v>
      </c>
      <c r="L105" s="2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4">
        <v>6.0</v>
      </c>
      <c r="B106" s="15" t="s">
        <v>268</v>
      </c>
      <c r="C106" s="15" t="s">
        <v>269</v>
      </c>
      <c r="D106" s="16" t="s">
        <v>270</v>
      </c>
      <c r="E106" s="17">
        <f t="shared" si="14"/>
        <v>43</v>
      </c>
      <c r="F106" s="18" t="s">
        <v>80</v>
      </c>
      <c r="G106" s="15" t="s">
        <v>20</v>
      </c>
      <c r="H106" s="14">
        <v>77.0</v>
      </c>
      <c r="I106" s="19">
        <v>0.02853009259259265</v>
      </c>
      <c r="J106" s="19">
        <f t="shared" si="15"/>
        <v>0.006412037037</v>
      </c>
      <c r="K106" s="20">
        <f t="shared" si="16"/>
        <v>0.00528335048</v>
      </c>
      <c r="L106" s="2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>
        <v>7.0</v>
      </c>
      <c r="B107" s="15" t="s">
        <v>271</v>
      </c>
      <c r="C107" s="15" t="s">
        <v>272</v>
      </c>
      <c r="D107" s="16" t="s">
        <v>273</v>
      </c>
      <c r="E107" s="17">
        <f t="shared" si="14"/>
        <v>48</v>
      </c>
      <c r="F107" s="18" t="s">
        <v>84</v>
      </c>
      <c r="G107" s="15" t="s">
        <v>31</v>
      </c>
      <c r="H107" s="14">
        <v>76.0</v>
      </c>
      <c r="I107" s="19">
        <v>0.028877314814814814</v>
      </c>
      <c r="J107" s="19">
        <f t="shared" si="15"/>
        <v>0.006759259259</v>
      </c>
      <c r="K107" s="20">
        <f t="shared" si="16"/>
        <v>0.005347650892</v>
      </c>
      <c r="L107" s="2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>
        <v>8.0</v>
      </c>
      <c r="B108" s="15" t="s">
        <v>274</v>
      </c>
      <c r="C108" s="15" t="s">
        <v>275</v>
      </c>
      <c r="D108" s="16" t="s">
        <v>276</v>
      </c>
      <c r="E108" s="17">
        <f t="shared" si="14"/>
        <v>34</v>
      </c>
      <c r="F108" s="18" t="s">
        <v>175</v>
      </c>
      <c r="G108" s="15" t="s">
        <v>31</v>
      </c>
      <c r="H108" s="14">
        <v>54.0</v>
      </c>
      <c r="I108" s="19">
        <v>0.028900462962963003</v>
      </c>
      <c r="J108" s="19">
        <f t="shared" si="15"/>
        <v>0.006782407407</v>
      </c>
      <c r="K108" s="20">
        <f t="shared" si="16"/>
        <v>0.005351937586</v>
      </c>
      <c r="L108" s="2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4">
        <v>9.0</v>
      </c>
      <c r="B109" s="15" t="s">
        <v>277</v>
      </c>
      <c r="C109" s="15" t="s">
        <v>196</v>
      </c>
      <c r="D109" s="16" t="s">
        <v>278</v>
      </c>
      <c r="E109" s="17">
        <f t="shared" si="14"/>
        <v>37</v>
      </c>
      <c r="F109" s="18" t="s">
        <v>168</v>
      </c>
      <c r="G109" s="15" t="s">
        <v>31</v>
      </c>
      <c r="H109" s="14">
        <v>78.0</v>
      </c>
      <c r="I109" s="19">
        <v>0.029756944444444433</v>
      </c>
      <c r="J109" s="19">
        <f t="shared" si="15"/>
        <v>0.007638888889</v>
      </c>
      <c r="K109" s="20">
        <f t="shared" si="16"/>
        <v>0.005510545267</v>
      </c>
      <c r="L109" s="2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>
        <v>10.0</v>
      </c>
      <c r="B110" s="15" t="s">
        <v>279</v>
      </c>
      <c r="C110" s="15" t="s">
        <v>159</v>
      </c>
      <c r="D110" s="16" t="s">
        <v>280</v>
      </c>
      <c r="E110" s="17">
        <f t="shared" si="14"/>
        <v>47</v>
      </c>
      <c r="F110" s="18" t="s">
        <v>84</v>
      </c>
      <c r="G110" s="15" t="s">
        <v>20</v>
      </c>
      <c r="H110" s="14">
        <v>58.0</v>
      </c>
      <c r="I110" s="19">
        <v>0.030069444444444482</v>
      </c>
      <c r="J110" s="19">
        <f t="shared" si="15"/>
        <v>0.007951388889</v>
      </c>
      <c r="K110" s="20">
        <f t="shared" si="16"/>
        <v>0.005568415638</v>
      </c>
      <c r="L110" s="2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>
        <v>11.0</v>
      </c>
      <c r="B111" s="15" t="s">
        <v>281</v>
      </c>
      <c r="C111" s="15" t="s">
        <v>156</v>
      </c>
      <c r="D111" s="16" t="s">
        <v>282</v>
      </c>
      <c r="E111" s="17">
        <f t="shared" si="14"/>
        <v>38</v>
      </c>
      <c r="F111" s="18" t="s">
        <v>168</v>
      </c>
      <c r="G111" s="15" t="s">
        <v>31</v>
      </c>
      <c r="H111" s="14">
        <v>79.0</v>
      </c>
      <c r="I111" s="19">
        <v>0.03241898148148148</v>
      </c>
      <c r="J111" s="19">
        <f t="shared" si="15"/>
        <v>0.01030092593</v>
      </c>
      <c r="K111" s="20">
        <f t="shared" si="16"/>
        <v>0.006003515089</v>
      </c>
      <c r="L111" s="2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5"/>
      <c r="B112" s="26" t="s">
        <v>283</v>
      </c>
      <c r="C112" s="26" t="s">
        <v>156</v>
      </c>
      <c r="D112" s="27" t="s">
        <v>284</v>
      </c>
      <c r="E112" s="28">
        <f t="shared" si="14"/>
        <v>46</v>
      </c>
      <c r="F112" s="48" t="s">
        <v>84</v>
      </c>
      <c r="G112" s="26" t="s">
        <v>31</v>
      </c>
      <c r="H112" s="25"/>
      <c r="I112" s="29">
        <v>0.026296296296296297</v>
      </c>
      <c r="J112" s="29"/>
      <c r="K112" s="30">
        <f t="shared" si="16"/>
        <v>0.004869684499</v>
      </c>
      <c r="L112" s="31" t="s">
        <v>66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5"/>
      <c r="B113" s="26" t="s">
        <v>285</v>
      </c>
      <c r="C113" s="26" t="s">
        <v>286</v>
      </c>
      <c r="D113" s="27" t="s">
        <v>287</v>
      </c>
      <c r="E113" s="28">
        <f t="shared" si="14"/>
        <v>46</v>
      </c>
      <c r="F113" s="48" t="s">
        <v>84</v>
      </c>
      <c r="G113" s="26" t="s">
        <v>288</v>
      </c>
      <c r="H113" s="25"/>
      <c r="I113" s="29">
        <v>0.03111111111111111</v>
      </c>
      <c r="J113" s="29"/>
      <c r="K113" s="30">
        <f t="shared" si="16"/>
        <v>0.005761316872</v>
      </c>
      <c r="L113" s="31" t="s">
        <v>66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5"/>
      <c r="B114" s="26" t="s">
        <v>289</v>
      </c>
      <c r="C114" s="26" t="s">
        <v>78</v>
      </c>
      <c r="D114" s="27" t="s">
        <v>290</v>
      </c>
      <c r="E114" s="28">
        <f t="shared" si="14"/>
        <v>54</v>
      </c>
      <c r="F114" s="48" t="s">
        <v>161</v>
      </c>
      <c r="G114" s="26" t="s">
        <v>20</v>
      </c>
      <c r="H114" s="25"/>
      <c r="I114" s="29">
        <v>0.034861111111111114</v>
      </c>
      <c r="J114" s="29"/>
      <c r="K114" s="30">
        <f t="shared" si="16"/>
        <v>0.006455761317</v>
      </c>
      <c r="L114" s="31" t="s">
        <v>66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5"/>
      <c r="B115" s="26" t="s">
        <v>291</v>
      </c>
      <c r="C115" s="26" t="s">
        <v>156</v>
      </c>
      <c r="D115" s="27" t="s">
        <v>292</v>
      </c>
      <c r="E115" s="28">
        <f t="shared" si="14"/>
        <v>51</v>
      </c>
      <c r="F115" s="48" t="s">
        <v>161</v>
      </c>
      <c r="G115" s="26" t="s">
        <v>293</v>
      </c>
      <c r="H115" s="25"/>
      <c r="I115" s="29">
        <v>0.027685185185185184</v>
      </c>
      <c r="J115" s="29"/>
      <c r="K115" s="30">
        <f t="shared" si="16"/>
        <v>0.005126886145</v>
      </c>
      <c r="L115" s="31" t="s">
        <v>66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2"/>
      <c r="B116" s="33" t="s">
        <v>294</v>
      </c>
      <c r="C116" s="33" t="s">
        <v>193</v>
      </c>
      <c r="D116" s="34">
        <v>26076.0</v>
      </c>
      <c r="E116" s="35">
        <f t="shared" si="14"/>
        <v>53</v>
      </c>
      <c r="F116" s="49" t="s">
        <v>161</v>
      </c>
      <c r="G116" s="33" t="s">
        <v>75</v>
      </c>
      <c r="H116" s="32"/>
      <c r="I116" s="36" t="s">
        <v>70</v>
      </c>
      <c r="J116" s="36"/>
      <c r="K116" s="36"/>
      <c r="L116" s="3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2"/>
      <c r="B117" s="33" t="s">
        <v>295</v>
      </c>
      <c r="C117" s="33" t="s">
        <v>163</v>
      </c>
      <c r="D117" s="34" t="s">
        <v>296</v>
      </c>
      <c r="E117" s="35">
        <f t="shared" si="14"/>
        <v>28</v>
      </c>
      <c r="F117" s="49" t="s">
        <v>175</v>
      </c>
      <c r="G117" s="33" t="s">
        <v>297</v>
      </c>
      <c r="H117" s="32"/>
      <c r="I117" s="36" t="s">
        <v>70</v>
      </c>
      <c r="J117" s="36"/>
      <c r="K117" s="36"/>
      <c r="L117" s="3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" t="s">
        <v>298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" t="s">
        <v>1</v>
      </c>
      <c r="B120" s="7" t="s">
        <v>2</v>
      </c>
      <c r="C120" s="2"/>
      <c r="D120" s="2"/>
      <c r="E120" s="2"/>
      <c r="F120" s="2"/>
      <c r="G120" s="3"/>
      <c r="H120" s="5" t="s">
        <v>3</v>
      </c>
      <c r="I120" s="7" t="s">
        <v>4</v>
      </c>
      <c r="J120" s="2"/>
      <c r="K120" s="8"/>
      <c r="L120" s="5" t="s">
        <v>5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9"/>
      <c r="B121" s="10" t="s">
        <v>6</v>
      </c>
      <c r="C121" s="11" t="s">
        <v>7</v>
      </c>
      <c r="D121" s="12" t="s">
        <v>8</v>
      </c>
      <c r="E121" s="11" t="s">
        <v>9</v>
      </c>
      <c r="F121" s="11" t="s">
        <v>10</v>
      </c>
      <c r="G121" s="10" t="s">
        <v>11</v>
      </c>
      <c r="H121" s="9"/>
      <c r="I121" s="10" t="s">
        <v>12</v>
      </c>
      <c r="J121" s="10" t="s">
        <v>13</v>
      </c>
      <c r="K121" s="10" t="s">
        <v>14</v>
      </c>
      <c r="L121" s="9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0" t="s">
        <v>299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>
        <v>1.0</v>
      </c>
      <c r="B123" s="15" t="s">
        <v>133</v>
      </c>
      <c r="C123" s="15" t="s">
        <v>300</v>
      </c>
      <c r="D123" s="16" t="s">
        <v>301</v>
      </c>
      <c r="E123" s="17">
        <f t="shared" ref="E123:E126" si="17">DATEDIF(D123,"09.02.2025","y")</f>
        <v>7</v>
      </c>
      <c r="F123" s="18" t="s">
        <v>302</v>
      </c>
      <c r="G123" s="15" t="s">
        <v>31</v>
      </c>
      <c r="H123" s="14">
        <v>1.0</v>
      </c>
      <c r="I123" s="19">
        <v>0.005011574074074043</v>
      </c>
      <c r="J123" s="19">
        <f t="shared" ref="J123:J124" si="18">I123-$I$123</f>
        <v>0</v>
      </c>
      <c r="K123" s="20">
        <f t="shared" ref="K123:K126" si="19">I123/1.15</f>
        <v>0.004357890499</v>
      </c>
      <c r="L123" s="21" t="s">
        <v>21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>
        <v>2.0</v>
      </c>
      <c r="B124" s="15" t="s">
        <v>303</v>
      </c>
      <c r="C124" s="15" t="s">
        <v>45</v>
      </c>
      <c r="D124" s="16" t="s">
        <v>304</v>
      </c>
      <c r="E124" s="17">
        <f t="shared" si="17"/>
        <v>6</v>
      </c>
      <c r="F124" s="18" t="s">
        <v>302</v>
      </c>
      <c r="G124" s="15" t="s">
        <v>20</v>
      </c>
      <c r="H124" s="14">
        <v>3.0</v>
      </c>
      <c r="I124" s="19">
        <v>0.005891203703703662</v>
      </c>
      <c r="J124" s="19">
        <f t="shared" si="18"/>
        <v>0.0008796296296</v>
      </c>
      <c r="K124" s="20">
        <f t="shared" si="19"/>
        <v>0.005122785829</v>
      </c>
      <c r="L124" s="22" t="s">
        <v>26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25"/>
      <c r="B125" s="26" t="s">
        <v>234</v>
      </c>
      <c r="C125" s="26" t="s">
        <v>221</v>
      </c>
      <c r="D125" s="27">
        <v>42395.0</v>
      </c>
      <c r="E125" s="28">
        <f t="shared" si="17"/>
        <v>9</v>
      </c>
      <c r="F125" s="48" t="s">
        <v>302</v>
      </c>
      <c r="G125" s="26" t="s">
        <v>20</v>
      </c>
      <c r="H125" s="25"/>
      <c r="I125" s="29">
        <v>0.005462962962962963</v>
      </c>
      <c r="J125" s="29"/>
      <c r="K125" s="30">
        <f t="shared" si="19"/>
        <v>0.004750402576</v>
      </c>
      <c r="L125" s="31" t="s">
        <v>66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25"/>
      <c r="B126" s="26" t="s">
        <v>305</v>
      </c>
      <c r="C126" s="26" t="s">
        <v>28</v>
      </c>
      <c r="D126" s="27" t="s">
        <v>306</v>
      </c>
      <c r="E126" s="28">
        <f t="shared" si="17"/>
        <v>7</v>
      </c>
      <c r="F126" s="48" t="s">
        <v>302</v>
      </c>
      <c r="G126" s="26" t="s">
        <v>20</v>
      </c>
      <c r="H126" s="25"/>
      <c r="I126" s="29">
        <v>0.006319444444444444</v>
      </c>
      <c r="J126" s="29"/>
      <c r="K126" s="30">
        <f t="shared" si="19"/>
        <v>0.005495169082</v>
      </c>
      <c r="L126" s="31" t="s">
        <v>66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0" t="s">
        <v>307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>
        <v>1.0</v>
      </c>
      <c r="B128" s="15" t="s">
        <v>308</v>
      </c>
      <c r="C128" s="15" t="s">
        <v>163</v>
      </c>
      <c r="D128" s="16" t="s">
        <v>309</v>
      </c>
      <c r="E128" s="17">
        <f>DATEDIF(D128,"09.02.2025","y")</f>
        <v>10</v>
      </c>
      <c r="F128" s="18" t="s">
        <v>310</v>
      </c>
      <c r="G128" s="15" t="s">
        <v>20</v>
      </c>
      <c r="H128" s="14">
        <v>2.0</v>
      </c>
      <c r="I128" s="19">
        <v>0.005150462962962954</v>
      </c>
      <c r="J128" s="19">
        <f>I128-$I$128</f>
        <v>0</v>
      </c>
      <c r="K128" s="20">
        <f>I128/1.15</f>
        <v>0.004478663446</v>
      </c>
      <c r="L128" s="21" t="s">
        <v>21</v>
      </c>
      <c r="M128" s="4"/>
      <c r="N128" s="4" t="s">
        <v>311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1"/>
      <c r="B129" s="4"/>
      <c r="C129" s="4"/>
      <c r="D129" s="52"/>
      <c r="E129" s="4"/>
      <c r="F129" s="4"/>
      <c r="G129" s="4"/>
      <c r="H129" s="5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1"/>
      <c r="B130" s="4"/>
      <c r="C130" s="4"/>
      <c r="D130" s="52"/>
      <c r="E130" s="4"/>
      <c r="F130" s="4"/>
      <c r="G130" s="4"/>
      <c r="H130" s="5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1"/>
      <c r="B131" s="4"/>
      <c r="C131" s="4"/>
      <c r="D131" s="52"/>
      <c r="E131" s="4"/>
      <c r="F131" s="4"/>
      <c r="G131" s="4"/>
      <c r="H131" s="5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1"/>
      <c r="B132" s="4"/>
      <c r="C132" s="4"/>
      <c r="D132" s="52"/>
      <c r="E132" s="4"/>
      <c r="F132" s="4"/>
      <c r="G132" s="4"/>
      <c r="H132" s="5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1"/>
      <c r="B133" s="4"/>
      <c r="C133" s="4"/>
      <c r="D133" s="52"/>
      <c r="E133" s="4"/>
      <c r="F133" s="4"/>
      <c r="G133" s="4"/>
      <c r="H133" s="5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1"/>
      <c r="B134" s="4"/>
      <c r="C134" s="4"/>
      <c r="D134" s="52"/>
      <c r="E134" s="4"/>
      <c r="F134" s="4"/>
      <c r="G134" s="4"/>
      <c r="H134" s="5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1"/>
      <c r="B135" s="4"/>
      <c r="C135" s="4"/>
      <c r="D135" s="52"/>
      <c r="E135" s="4"/>
      <c r="F135" s="4"/>
      <c r="G135" s="4"/>
      <c r="H135" s="5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1"/>
      <c r="B136" s="4"/>
      <c r="C136" s="4"/>
      <c r="D136" s="52"/>
      <c r="E136" s="4"/>
      <c r="F136" s="4"/>
      <c r="G136" s="4"/>
      <c r="H136" s="5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1"/>
      <c r="B137" s="4"/>
      <c r="C137" s="4"/>
      <c r="D137" s="52"/>
      <c r="E137" s="4"/>
      <c r="F137" s="4"/>
      <c r="G137" s="4"/>
      <c r="H137" s="5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1"/>
      <c r="B138" s="4"/>
      <c r="C138" s="4"/>
      <c r="D138" s="52"/>
      <c r="E138" s="4"/>
      <c r="F138" s="4"/>
      <c r="G138" s="4"/>
      <c r="H138" s="5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1"/>
      <c r="B139" s="4"/>
      <c r="C139" s="4"/>
      <c r="D139" s="52"/>
      <c r="E139" s="4"/>
      <c r="F139" s="4"/>
      <c r="G139" s="4"/>
      <c r="H139" s="5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1"/>
      <c r="B140" s="4"/>
      <c r="C140" s="4"/>
      <c r="D140" s="52"/>
      <c r="E140" s="4"/>
      <c r="F140" s="4"/>
      <c r="G140" s="4"/>
      <c r="H140" s="5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1"/>
      <c r="B141" s="4"/>
      <c r="C141" s="4"/>
      <c r="D141" s="52"/>
      <c r="E141" s="4"/>
      <c r="F141" s="4"/>
      <c r="G141" s="4"/>
      <c r="H141" s="5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1"/>
      <c r="B142" s="4"/>
      <c r="C142" s="4"/>
      <c r="D142" s="52"/>
      <c r="E142" s="4"/>
      <c r="F142" s="4"/>
      <c r="G142" s="4"/>
      <c r="H142" s="5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1"/>
      <c r="B143" s="4"/>
      <c r="C143" s="4"/>
      <c r="D143" s="52"/>
      <c r="E143" s="4"/>
      <c r="F143" s="4"/>
      <c r="G143" s="4"/>
      <c r="H143" s="5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1"/>
      <c r="B144" s="4"/>
      <c r="C144" s="4"/>
      <c r="D144" s="52"/>
      <c r="E144" s="4"/>
      <c r="F144" s="4"/>
      <c r="G144" s="4"/>
      <c r="H144" s="5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1"/>
      <c r="B145" s="4"/>
      <c r="C145" s="4"/>
      <c r="D145" s="52"/>
      <c r="E145" s="4"/>
      <c r="F145" s="4"/>
      <c r="G145" s="4"/>
      <c r="H145" s="5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1"/>
      <c r="B146" s="4"/>
      <c r="C146" s="4"/>
      <c r="D146" s="52"/>
      <c r="E146" s="4"/>
      <c r="F146" s="4"/>
      <c r="G146" s="4"/>
      <c r="H146" s="5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1"/>
      <c r="B147" s="4"/>
      <c r="C147" s="4"/>
      <c r="D147" s="52"/>
      <c r="E147" s="4"/>
      <c r="F147" s="4"/>
      <c r="G147" s="4"/>
      <c r="H147" s="5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1"/>
      <c r="B148" s="4"/>
      <c r="C148" s="4"/>
      <c r="D148" s="52"/>
      <c r="E148" s="4"/>
      <c r="F148" s="4"/>
      <c r="G148" s="4"/>
      <c r="H148" s="5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1"/>
      <c r="B149" s="4"/>
      <c r="C149" s="4"/>
      <c r="D149" s="52"/>
      <c r="E149" s="4"/>
      <c r="F149" s="4"/>
      <c r="G149" s="4"/>
      <c r="H149" s="5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1"/>
      <c r="B150" s="4"/>
      <c r="C150" s="4"/>
      <c r="D150" s="52"/>
      <c r="E150" s="4"/>
      <c r="F150" s="4"/>
      <c r="G150" s="4"/>
      <c r="H150" s="5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1"/>
      <c r="B151" s="4"/>
      <c r="C151" s="4"/>
      <c r="D151" s="52"/>
      <c r="E151" s="4"/>
      <c r="F151" s="4"/>
      <c r="G151" s="4"/>
      <c r="H151" s="5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1"/>
      <c r="B152" s="4"/>
      <c r="C152" s="4"/>
      <c r="D152" s="52"/>
      <c r="E152" s="4"/>
      <c r="F152" s="4"/>
      <c r="G152" s="4"/>
      <c r="H152" s="5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1"/>
      <c r="B153" s="4"/>
      <c r="C153" s="4"/>
      <c r="D153" s="52"/>
      <c r="E153" s="4"/>
      <c r="F153" s="4"/>
      <c r="G153" s="4"/>
      <c r="H153" s="5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1"/>
      <c r="B154" s="4"/>
      <c r="C154" s="4"/>
      <c r="D154" s="52"/>
      <c r="E154" s="4"/>
      <c r="F154" s="4"/>
      <c r="G154" s="4"/>
      <c r="H154" s="5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1"/>
      <c r="B155" s="4"/>
      <c r="C155" s="4"/>
      <c r="D155" s="52"/>
      <c r="E155" s="4"/>
      <c r="F155" s="4"/>
      <c r="G155" s="4"/>
      <c r="H155" s="5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1"/>
      <c r="B156" s="4"/>
      <c r="C156" s="4"/>
      <c r="D156" s="52"/>
      <c r="E156" s="4"/>
      <c r="F156" s="4"/>
      <c r="G156" s="4"/>
      <c r="H156" s="5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1"/>
      <c r="B157" s="4"/>
      <c r="C157" s="4"/>
      <c r="D157" s="52"/>
      <c r="E157" s="4"/>
      <c r="F157" s="4"/>
      <c r="G157" s="4"/>
      <c r="H157" s="5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1"/>
      <c r="B158" s="4"/>
      <c r="C158" s="4"/>
      <c r="D158" s="52"/>
      <c r="E158" s="4"/>
      <c r="F158" s="4"/>
      <c r="G158" s="4"/>
      <c r="H158" s="5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1"/>
      <c r="B159" s="4"/>
      <c r="C159" s="4"/>
      <c r="D159" s="52"/>
      <c r="E159" s="4"/>
      <c r="F159" s="4"/>
      <c r="G159" s="4"/>
      <c r="H159" s="5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1"/>
      <c r="B160" s="4"/>
      <c r="C160" s="4"/>
      <c r="D160" s="52"/>
      <c r="E160" s="4"/>
      <c r="F160" s="4"/>
      <c r="G160" s="4"/>
      <c r="H160" s="5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1"/>
      <c r="B161" s="4"/>
      <c r="C161" s="4"/>
      <c r="D161" s="52"/>
      <c r="E161" s="4"/>
      <c r="F161" s="4"/>
      <c r="G161" s="4"/>
      <c r="H161" s="5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1"/>
      <c r="B162" s="4"/>
      <c r="C162" s="4"/>
      <c r="D162" s="52"/>
      <c r="E162" s="4"/>
      <c r="F162" s="4"/>
      <c r="G162" s="4"/>
      <c r="H162" s="5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1"/>
      <c r="B163" s="4"/>
      <c r="C163" s="4"/>
      <c r="D163" s="52"/>
      <c r="E163" s="4"/>
      <c r="F163" s="4"/>
      <c r="G163" s="4"/>
      <c r="H163" s="5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1"/>
      <c r="B164" s="4"/>
      <c r="C164" s="4"/>
      <c r="D164" s="52"/>
      <c r="E164" s="4"/>
      <c r="F164" s="4"/>
      <c r="G164" s="4"/>
      <c r="H164" s="5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1"/>
      <c r="B165" s="4"/>
      <c r="C165" s="4"/>
      <c r="D165" s="52"/>
      <c r="E165" s="4"/>
      <c r="F165" s="4"/>
      <c r="G165" s="4"/>
      <c r="H165" s="5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1"/>
      <c r="B166" s="4"/>
      <c r="C166" s="4"/>
      <c r="D166" s="52"/>
      <c r="E166" s="4"/>
      <c r="F166" s="4"/>
      <c r="G166" s="4"/>
      <c r="H166" s="5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1"/>
      <c r="B167" s="4"/>
      <c r="C167" s="4"/>
      <c r="D167" s="52"/>
      <c r="E167" s="4"/>
      <c r="F167" s="4"/>
      <c r="G167" s="4"/>
      <c r="H167" s="5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1"/>
      <c r="B168" s="4"/>
      <c r="C168" s="4"/>
      <c r="D168" s="52"/>
      <c r="E168" s="4"/>
      <c r="F168" s="4"/>
      <c r="G168" s="4"/>
      <c r="H168" s="5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1"/>
      <c r="B169" s="4"/>
      <c r="C169" s="4"/>
      <c r="D169" s="52"/>
      <c r="E169" s="4"/>
      <c r="F169" s="4"/>
      <c r="G169" s="4"/>
      <c r="H169" s="5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1"/>
      <c r="B170" s="4"/>
      <c r="C170" s="4"/>
      <c r="D170" s="52"/>
      <c r="E170" s="4"/>
      <c r="F170" s="4"/>
      <c r="G170" s="4"/>
      <c r="H170" s="5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1"/>
      <c r="B171" s="4"/>
      <c r="C171" s="4"/>
      <c r="D171" s="52"/>
      <c r="E171" s="4"/>
      <c r="F171" s="4"/>
      <c r="G171" s="4"/>
      <c r="H171" s="5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1"/>
      <c r="B172" s="4"/>
      <c r="C172" s="4"/>
      <c r="D172" s="52"/>
      <c r="E172" s="4"/>
      <c r="F172" s="4"/>
      <c r="G172" s="4"/>
      <c r="H172" s="5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1"/>
      <c r="B173" s="4"/>
      <c r="C173" s="4"/>
      <c r="D173" s="52"/>
      <c r="E173" s="4"/>
      <c r="F173" s="4"/>
      <c r="G173" s="4"/>
      <c r="H173" s="5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1"/>
      <c r="B174" s="4"/>
      <c r="C174" s="4"/>
      <c r="D174" s="52"/>
      <c r="E174" s="4"/>
      <c r="F174" s="4"/>
      <c r="G174" s="4"/>
      <c r="H174" s="5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1"/>
      <c r="B175" s="4"/>
      <c r="C175" s="4"/>
      <c r="D175" s="52"/>
      <c r="E175" s="4"/>
      <c r="F175" s="4"/>
      <c r="G175" s="4"/>
      <c r="H175" s="5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1"/>
      <c r="B176" s="4"/>
      <c r="C176" s="4"/>
      <c r="D176" s="52"/>
      <c r="E176" s="4"/>
      <c r="F176" s="4"/>
      <c r="G176" s="4"/>
      <c r="H176" s="5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1"/>
      <c r="B177" s="4"/>
      <c r="C177" s="4"/>
      <c r="D177" s="52"/>
      <c r="E177" s="4"/>
      <c r="F177" s="4"/>
      <c r="G177" s="4"/>
      <c r="H177" s="5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1"/>
      <c r="B178" s="4"/>
      <c r="C178" s="4"/>
      <c r="D178" s="52"/>
      <c r="E178" s="4"/>
      <c r="F178" s="4"/>
      <c r="G178" s="4"/>
      <c r="H178" s="5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1"/>
      <c r="B179" s="4"/>
      <c r="C179" s="4"/>
      <c r="D179" s="52"/>
      <c r="E179" s="4"/>
      <c r="F179" s="4"/>
      <c r="G179" s="4"/>
      <c r="H179" s="5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1"/>
      <c r="B180" s="4"/>
      <c r="C180" s="4"/>
      <c r="D180" s="52"/>
      <c r="E180" s="4"/>
      <c r="F180" s="4"/>
      <c r="G180" s="4"/>
      <c r="H180" s="5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1"/>
      <c r="B181" s="4"/>
      <c r="C181" s="4"/>
      <c r="D181" s="52"/>
      <c r="E181" s="4"/>
      <c r="F181" s="4"/>
      <c r="G181" s="4"/>
      <c r="H181" s="5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1"/>
      <c r="B182" s="4"/>
      <c r="C182" s="4"/>
      <c r="D182" s="52"/>
      <c r="E182" s="4"/>
      <c r="F182" s="4"/>
      <c r="G182" s="4"/>
      <c r="H182" s="5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1"/>
      <c r="B183" s="4"/>
      <c r="C183" s="4"/>
      <c r="D183" s="52"/>
      <c r="E183" s="4"/>
      <c r="F183" s="4"/>
      <c r="G183" s="4"/>
      <c r="H183" s="5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1"/>
      <c r="B184" s="4"/>
      <c r="C184" s="4"/>
      <c r="D184" s="52"/>
      <c r="E184" s="4"/>
      <c r="F184" s="4"/>
      <c r="G184" s="4"/>
      <c r="H184" s="5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1"/>
      <c r="B185" s="4"/>
      <c r="C185" s="4"/>
      <c r="D185" s="52"/>
      <c r="E185" s="4"/>
      <c r="F185" s="4"/>
      <c r="G185" s="4"/>
      <c r="H185" s="5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1"/>
      <c r="B186" s="4"/>
      <c r="C186" s="4"/>
      <c r="D186" s="52"/>
      <c r="E186" s="4"/>
      <c r="F186" s="4"/>
      <c r="G186" s="4"/>
      <c r="H186" s="5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1"/>
      <c r="B187" s="4"/>
      <c r="C187" s="4"/>
      <c r="D187" s="52"/>
      <c r="E187" s="4"/>
      <c r="F187" s="4"/>
      <c r="G187" s="4"/>
      <c r="H187" s="5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1"/>
      <c r="B188" s="4"/>
      <c r="C188" s="4"/>
      <c r="D188" s="52"/>
      <c r="E188" s="4"/>
      <c r="F188" s="4"/>
      <c r="G188" s="4"/>
      <c r="H188" s="5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1"/>
      <c r="B189" s="4"/>
      <c r="C189" s="4"/>
      <c r="D189" s="52"/>
      <c r="E189" s="4"/>
      <c r="F189" s="4"/>
      <c r="G189" s="4"/>
      <c r="H189" s="5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1"/>
      <c r="B190" s="4"/>
      <c r="C190" s="4"/>
      <c r="D190" s="52"/>
      <c r="E190" s="4"/>
      <c r="F190" s="4"/>
      <c r="G190" s="4"/>
      <c r="H190" s="5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1"/>
      <c r="B191" s="4"/>
      <c r="C191" s="4"/>
      <c r="D191" s="52"/>
      <c r="E191" s="4"/>
      <c r="F191" s="4"/>
      <c r="G191" s="4"/>
      <c r="H191" s="5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1"/>
      <c r="B192" s="4"/>
      <c r="C192" s="4"/>
      <c r="D192" s="52"/>
      <c r="E192" s="4"/>
      <c r="F192" s="4"/>
      <c r="G192" s="4"/>
      <c r="H192" s="5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1"/>
      <c r="B193" s="4"/>
      <c r="C193" s="4"/>
      <c r="D193" s="52"/>
      <c r="E193" s="4"/>
      <c r="F193" s="4"/>
      <c r="G193" s="4"/>
      <c r="H193" s="5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1"/>
      <c r="B194" s="4"/>
      <c r="C194" s="4"/>
      <c r="D194" s="52"/>
      <c r="E194" s="4"/>
      <c r="F194" s="4"/>
      <c r="G194" s="4"/>
      <c r="H194" s="5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1"/>
      <c r="B195" s="4"/>
      <c r="C195" s="4"/>
      <c r="D195" s="52"/>
      <c r="E195" s="4"/>
      <c r="F195" s="4"/>
      <c r="G195" s="4"/>
      <c r="H195" s="5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1"/>
      <c r="B196" s="4"/>
      <c r="C196" s="4"/>
      <c r="D196" s="52"/>
      <c r="E196" s="4"/>
      <c r="F196" s="4"/>
      <c r="G196" s="4"/>
      <c r="H196" s="5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1"/>
      <c r="B197" s="4"/>
      <c r="C197" s="4"/>
      <c r="D197" s="52"/>
      <c r="E197" s="4"/>
      <c r="F197" s="4"/>
      <c r="G197" s="4"/>
      <c r="H197" s="5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1"/>
      <c r="B198" s="4"/>
      <c r="C198" s="4"/>
      <c r="D198" s="52"/>
      <c r="E198" s="4"/>
      <c r="F198" s="4"/>
      <c r="G198" s="4"/>
      <c r="H198" s="5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1"/>
      <c r="B199" s="4"/>
      <c r="C199" s="4"/>
      <c r="D199" s="52"/>
      <c r="E199" s="4"/>
      <c r="F199" s="4"/>
      <c r="G199" s="4"/>
      <c r="H199" s="5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1"/>
      <c r="B200" s="4"/>
      <c r="C200" s="4"/>
      <c r="D200" s="52"/>
      <c r="E200" s="4"/>
      <c r="F200" s="4"/>
      <c r="G200" s="4"/>
      <c r="H200" s="5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1"/>
      <c r="B201" s="4"/>
      <c r="C201" s="4"/>
      <c r="D201" s="52"/>
      <c r="E201" s="4"/>
      <c r="F201" s="4"/>
      <c r="G201" s="4"/>
      <c r="H201" s="5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1"/>
      <c r="B202" s="4"/>
      <c r="C202" s="4"/>
      <c r="D202" s="52"/>
      <c r="E202" s="4"/>
      <c r="F202" s="4"/>
      <c r="G202" s="4"/>
      <c r="H202" s="5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1"/>
      <c r="B203" s="4"/>
      <c r="C203" s="4"/>
      <c r="D203" s="52"/>
      <c r="E203" s="4"/>
      <c r="F203" s="4"/>
      <c r="G203" s="4"/>
      <c r="H203" s="5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1"/>
      <c r="B204" s="4"/>
      <c r="C204" s="4"/>
      <c r="D204" s="52"/>
      <c r="E204" s="4"/>
      <c r="F204" s="4"/>
      <c r="G204" s="4"/>
      <c r="H204" s="5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1"/>
      <c r="B205" s="4"/>
      <c r="C205" s="4"/>
      <c r="D205" s="52"/>
      <c r="E205" s="4"/>
      <c r="F205" s="4"/>
      <c r="G205" s="4"/>
      <c r="H205" s="5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1"/>
      <c r="B206" s="4"/>
      <c r="C206" s="4"/>
      <c r="D206" s="52"/>
      <c r="E206" s="4"/>
      <c r="F206" s="4"/>
      <c r="G206" s="4"/>
      <c r="H206" s="5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1"/>
      <c r="B207" s="4"/>
      <c r="C207" s="4"/>
      <c r="D207" s="52"/>
      <c r="E207" s="4"/>
      <c r="F207" s="4"/>
      <c r="G207" s="4"/>
      <c r="H207" s="5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1"/>
      <c r="B208" s="4"/>
      <c r="C208" s="4"/>
      <c r="D208" s="52"/>
      <c r="E208" s="4"/>
      <c r="F208" s="4"/>
      <c r="G208" s="4"/>
      <c r="H208" s="5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1"/>
      <c r="B209" s="4"/>
      <c r="C209" s="4"/>
      <c r="D209" s="52"/>
      <c r="E209" s="4"/>
      <c r="F209" s="4"/>
      <c r="G209" s="4"/>
      <c r="H209" s="5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1"/>
      <c r="B210" s="4"/>
      <c r="C210" s="4"/>
      <c r="D210" s="52"/>
      <c r="E210" s="4"/>
      <c r="F210" s="4"/>
      <c r="G210" s="4"/>
      <c r="H210" s="5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1"/>
      <c r="B211" s="4"/>
      <c r="C211" s="4"/>
      <c r="D211" s="52"/>
      <c r="E211" s="4"/>
      <c r="F211" s="4"/>
      <c r="G211" s="4"/>
      <c r="H211" s="5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1"/>
      <c r="B212" s="4"/>
      <c r="C212" s="4"/>
      <c r="D212" s="52"/>
      <c r="E212" s="4"/>
      <c r="F212" s="4"/>
      <c r="G212" s="4"/>
      <c r="H212" s="5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1"/>
      <c r="B213" s="4"/>
      <c r="C213" s="4"/>
      <c r="D213" s="52"/>
      <c r="E213" s="4"/>
      <c r="F213" s="4"/>
      <c r="G213" s="4"/>
      <c r="H213" s="5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1"/>
      <c r="B214" s="4"/>
      <c r="C214" s="4"/>
      <c r="D214" s="52"/>
      <c r="E214" s="4"/>
      <c r="F214" s="4"/>
      <c r="G214" s="4"/>
      <c r="H214" s="5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1"/>
      <c r="B215" s="4"/>
      <c r="C215" s="4"/>
      <c r="D215" s="52"/>
      <c r="E215" s="4"/>
      <c r="F215" s="4"/>
      <c r="G215" s="4"/>
      <c r="H215" s="5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1"/>
      <c r="B216" s="4"/>
      <c r="C216" s="4"/>
      <c r="D216" s="52"/>
      <c r="E216" s="4"/>
      <c r="F216" s="4"/>
      <c r="G216" s="4"/>
      <c r="H216" s="5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1"/>
      <c r="B217" s="4"/>
      <c r="C217" s="4"/>
      <c r="D217" s="52"/>
      <c r="E217" s="4"/>
      <c r="F217" s="4"/>
      <c r="G217" s="4"/>
      <c r="H217" s="5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1"/>
      <c r="B218" s="4"/>
      <c r="C218" s="4"/>
      <c r="D218" s="52"/>
      <c r="E218" s="4"/>
      <c r="F218" s="4"/>
      <c r="G218" s="4"/>
      <c r="H218" s="5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1"/>
      <c r="B219" s="4"/>
      <c r="C219" s="4"/>
      <c r="D219" s="52"/>
      <c r="E219" s="4"/>
      <c r="F219" s="4"/>
      <c r="G219" s="4"/>
      <c r="H219" s="5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1"/>
      <c r="B220" s="4"/>
      <c r="C220" s="4"/>
      <c r="D220" s="52"/>
      <c r="E220" s="4"/>
      <c r="F220" s="4"/>
      <c r="G220" s="4"/>
      <c r="H220" s="5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1"/>
      <c r="B221" s="4"/>
      <c r="C221" s="4"/>
      <c r="D221" s="52"/>
      <c r="E221" s="4"/>
      <c r="F221" s="4"/>
      <c r="G221" s="4"/>
      <c r="H221" s="5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1"/>
      <c r="B222" s="4"/>
      <c r="C222" s="4"/>
      <c r="D222" s="52"/>
      <c r="E222" s="4"/>
      <c r="F222" s="4"/>
      <c r="G222" s="4"/>
      <c r="H222" s="5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1"/>
      <c r="B223" s="4"/>
      <c r="C223" s="4"/>
      <c r="D223" s="52"/>
      <c r="E223" s="4"/>
      <c r="F223" s="4"/>
      <c r="G223" s="4"/>
      <c r="H223" s="5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1"/>
      <c r="B224" s="4"/>
      <c r="C224" s="4"/>
      <c r="D224" s="52"/>
      <c r="E224" s="4"/>
      <c r="F224" s="4"/>
      <c r="G224" s="4"/>
      <c r="H224" s="5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1"/>
      <c r="B225" s="4"/>
      <c r="C225" s="4"/>
      <c r="D225" s="52"/>
      <c r="E225" s="4"/>
      <c r="F225" s="4"/>
      <c r="G225" s="4"/>
      <c r="H225" s="5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1"/>
      <c r="B226" s="4"/>
      <c r="C226" s="4"/>
      <c r="D226" s="52"/>
      <c r="E226" s="4"/>
      <c r="F226" s="4"/>
      <c r="G226" s="4"/>
      <c r="H226" s="5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1"/>
      <c r="B227" s="4"/>
      <c r="C227" s="4"/>
      <c r="D227" s="52"/>
      <c r="E227" s="4"/>
      <c r="F227" s="4"/>
      <c r="G227" s="4"/>
      <c r="H227" s="5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1"/>
      <c r="B228" s="4"/>
      <c r="C228" s="4"/>
      <c r="D228" s="52"/>
      <c r="E228" s="4"/>
      <c r="F228" s="4"/>
      <c r="G228" s="4"/>
      <c r="H228" s="5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1"/>
      <c r="B229" s="4"/>
      <c r="C229" s="4"/>
      <c r="D229" s="52"/>
      <c r="E229" s="4"/>
      <c r="F229" s="4"/>
      <c r="G229" s="4"/>
      <c r="H229" s="5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1"/>
      <c r="B230" s="4"/>
      <c r="C230" s="4"/>
      <c r="D230" s="52"/>
      <c r="E230" s="4"/>
      <c r="F230" s="4"/>
      <c r="G230" s="4"/>
      <c r="H230" s="5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1"/>
      <c r="B231" s="4"/>
      <c r="C231" s="4"/>
      <c r="D231" s="52"/>
      <c r="E231" s="4"/>
      <c r="F231" s="4"/>
      <c r="G231" s="4"/>
      <c r="H231" s="5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1"/>
      <c r="B232" s="4"/>
      <c r="C232" s="4"/>
      <c r="D232" s="52"/>
      <c r="E232" s="4"/>
      <c r="F232" s="4"/>
      <c r="G232" s="4"/>
      <c r="H232" s="5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1"/>
      <c r="B233" s="4"/>
      <c r="C233" s="4"/>
      <c r="D233" s="52"/>
      <c r="E233" s="4"/>
      <c r="F233" s="4"/>
      <c r="G233" s="4"/>
      <c r="H233" s="5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1"/>
      <c r="B234" s="4"/>
      <c r="C234" s="4"/>
      <c r="D234" s="52"/>
      <c r="E234" s="4"/>
      <c r="F234" s="4"/>
      <c r="G234" s="4"/>
      <c r="H234" s="5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1"/>
      <c r="B235" s="4"/>
      <c r="C235" s="4"/>
      <c r="D235" s="52"/>
      <c r="E235" s="4"/>
      <c r="F235" s="4"/>
      <c r="G235" s="4"/>
      <c r="H235" s="5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1"/>
      <c r="B236" s="4"/>
      <c r="C236" s="4"/>
      <c r="D236" s="52"/>
      <c r="E236" s="4"/>
      <c r="F236" s="4"/>
      <c r="G236" s="4"/>
      <c r="H236" s="5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1"/>
      <c r="B237" s="4"/>
      <c r="C237" s="4"/>
      <c r="D237" s="52"/>
      <c r="E237" s="4"/>
      <c r="F237" s="4"/>
      <c r="G237" s="4"/>
      <c r="H237" s="5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1"/>
      <c r="B238" s="4"/>
      <c r="C238" s="4"/>
      <c r="D238" s="52"/>
      <c r="E238" s="4"/>
      <c r="F238" s="4"/>
      <c r="G238" s="4"/>
      <c r="H238" s="5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1"/>
      <c r="B239" s="4"/>
      <c r="C239" s="4"/>
      <c r="D239" s="52"/>
      <c r="E239" s="4"/>
      <c r="F239" s="4"/>
      <c r="G239" s="4"/>
      <c r="H239" s="5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1"/>
      <c r="B240" s="4"/>
      <c r="C240" s="4"/>
      <c r="D240" s="52"/>
      <c r="E240" s="4"/>
      <c r="F240" s="4"/>
      <c r="G240" s="4"/>
      <c r="H240" s="5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1"/>
      <c r="B241" s="4"/>
      <c r="C241" s="4"/>
      <c r="D241" s="52"/>
      <c r="E241" s="4"/>
      <c r="F241" s="4"/>
      <c r="G241" s="4"/>
      <c r="H241" s="5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1"/>
      <c r="B242" s="4"/>
      <c r="C242" s="4"/>
      <c r="D242" s="52"/>
      <c r="E242" s="4"/>
      <c r="F242" s="4"/>
      <c r="G242" s="4"/>
      <c r="H242" s="5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1"/>
      <c r="B243" s="4"/>
      <c r="C243" s="4"/>
      <c r="D243" s="52"/>
      <c r="E243" s="4"/>
      <c r="F243" s="4"/>
      <c r="G243" s="4"/>
      <c r="H243" s="5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1"/>
      <c r="B244" s="4"/>
      <c r="C244" s="4"/>
      <c r="D244" s="52"/>
      <c r="E244" s="4"/>
      <c r="F244" s="4"/>
      <c r="G244" s="4"/>
      <c r="H244" s="5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1"/>
      <c r="B245" s="4"/>
      <c r="C245" s="4"/>
      <c r="D245" s="52"/>
      <c r="E245" s="4"/>
      <c r="F245" s="4"/>
      <c r="G245" s="4"/>
      <c r="H245" s="5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1"/>
      <c r="B246" s="4"/>
      <c r="C246" s="4"/>
      <c r="D246" s="52"/>
      <c r="E246" s="4"/>
      <c r="F246" s="4"/>
      <c r="G246" s="4"/>
      <c r="H246" s="5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1"/>
      <c r="B247" s="4"/>
      <c r="C247" s="4"/>
      <c r="D247" s="52"/>
      <c r="E247" s="4"/>
      <c r="F247" s="4"/>
      <c r="G247" s="4"/>
      <c r="H247" s="5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1"/>
      <c r="B248" s="4"/>
      <c r="C248" s="4"/>
      <c r="D248" s="52"/>
      <c r="E248" s="4"/>
      <c r="F248" s="4"/>
      <c r="G248" s="4"/>
      <c r="H248" s="5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1"/>
      <c r="B249" s="4"/>
      <c r="C249" s="4"/>
      <c r="D249" s="52"/>
      <c r="E249" s="4"/>
      <c r="F249" s="4"/>
      <c r="G249" s="4"/>
      <c r="H249" s="5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1"/>
      <c r="B250" s="4"/>
      <c r="C250" s="4"/>
      <c r="D250" s="52"/>
      <c r="E250" s="4"/>
      <c r="F250" s="4"/>
      <c r="G250" s="4"/>
      <c r="H250" s="5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1"/>
      <c r="B251" s="4"/>
      <c r="C251" s="4"/>
      <c r="D251" s="52"/>
      <c r="E251" s="4"/>
      <c r="F251" s="4"/>
      <c r="G251" s="4"/>
      <c r="H251" s="5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1"/>
      <c r="B252" s="4"/>
      <c r="C252" s="4"/>
      <c r="D252" s="52"/>
      <c r="E252" s="4"/>
      <c r="F252" s="4"/>
      <c r="G252" s="4"/>
      <c r="H252" s="5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1"/>
      <c r="B253" s="4"/>
      <c r="C253" s="4"/>
      <c r="D253" s="52"/>
      <c r="E253" s="4"/>
      <c r="F253" s="4"/>
      <c r="G253" s="4"/>
      <c r="H253" s="5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1"/>
      <c r="B254" s="4"/>
      <c r="C254" s="4"/>
      <c r="D254" s="52"/>
      <c r="E254" s="4"/>
      <c r="F254" s="4"/>
      <c r="G254" s="4"/>
      <c r="H254" s="5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1"/>
      <c r="B255" s="4"/>
      <c r="C255" s="4"/>
      <c r="D255" s="52"/>
      <c r="E255" s="4"/>
      <c r="F255" s="4"/>
      <c r="G255" s="4"/>
      <c r="H255" s="5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1"/>
      <c r="B256" s="4"/>
      <c r="C256" s="4"/>
      <c r="D256" s="52"/>
      <c r="E256" s="4"/>
      <c r="F256" s="4"/>
      <c r="G256" s="4"/>
      <c r="H256" s="5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1"/>
      <c r="B257" s="4"/>
      <c r="C257" s="4"/>
      <c r="D257" s="52"/>
      <c r="E257" s="4"/>
      <c r="F257" s="4"/>
      <c r="G257" s="4"/>
      <c r="H257" s="5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1"/>
      <c r="B258" s="4"/>
      <c r="C258" s="4"/>
      <c r="D258" s="52"/>
      <c r="E258" s="4"/>
      <c r="F258" s="4"/>
      <c r="G258" s="4"/>
      <c r="H258" s="5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1"/>
      <c r="B259" s="4"/>
      <c r="C259" s="4"/>
      <c r="D259" s="52"/>
      <c r="E259" s="4"/>
      <c r="F259" s="4"/>
      <c r="G259" s="4"/>
      <c r="H259" s="5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1"/>
      <c r="B260" s="4"/>
      <c r="C260" s="4"/>
      <c r="D260" s="52"/>
      <c r="E260" s="4"/>
      <c r="F260" s="4"/>
      <c r="G260" s="4"/>
      <c r="H260" s="5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1"/>
      <c r="B261" s="4"/>
      <c r="C261" s="4"/>
      <c r="D261" s="52"/>
      <c r="E261" s="4"/>
      <c r="F261" s="4"/>
      <c r="G261" s="4"/>
      <c r="H261" s="5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1"/>
      <c r="B262" s="4"/>
      <c r="C262" s="4"/>
      <c r="D262" s="52"/>
      <c r="E262" s="4"/>
      <c r="F262" s="4"/>
      <c r="G262" s="4"/>
      <c r="H262" s="5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1"/>
      <c r="B263" s="4"/>
      <c r="C263" s="4"/>
      <c r="D263" s="52"/>
      <c r="E263" s="4"/>
      <c r="F263" s="4"/>
      <c r="G263" s="4"/>
      <c r="H263" s="5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1"/>
      <c r="B264" s="4"/>
      <c r="C264" s="4"/>
      <c r="D264" s="52"/>
      <c r="E264" s="4"/>
      <c r="F264" s="4"/>
      <c r="G264" s="4"/>
      <c r="H264" s="5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1"/>
      <c r="B265" s="4"/>
      <c r="C265" s="4"/>
      <c r="D265" s="52"/>
      <c r="E265" s="4"/>
      <c r="F265" s="4"/>
      <c r="G265" s="4"/>
      <c r="H265" s="5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1"/>
      <c r="B266" s="4"/>
      <c r="C266" s="4"/>
      <c r="D266" s="52"/>
      <c r="E266" s="4"/>
      <c r="F266" s="4"/>
      <c r="G266" s="4"/>
      <c r="H266" s="5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1"/>
      <c r="B267" s="4"/>
      <c r="C267" s="4"/>
      <c r="D267" s="52"/>
      <c r="E267" s="4"/>
      <c r="F267" s="4"/>
      <c r="G267" s="4"/>
      <c r="H267" s="5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1"/>
      <c r="B268" s="4"/>
      <c r="C268" s="4"/>
      <c r="D268" s="52"/>
      <c r="E268" s="4"/>
      <c r="F268" s="4"/>
      <c r="G268" s="4"/>
      <c r="H268" s="5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1"/>
      <c r="B269" s="4"/>
      <c r="C269" s="4"/>
      <c r="D269" s="52"/>
      <c r="E269" s="4"/>
      <c r="F269" s="4"/>
      <c r="G269" s="4"/>
      <c r="H269" s="5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1"/>
      <c r="B270" s="4"/>
      <c r="C270" s="4"/>
      <c r="D270" s="52"/>
      <c r="E270" s="4"/>
      <c r="F270" s="4"/>
      <c r="G270" s="4"/>
      <c r="H270" s="5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1"/>
      <c r="B271" s="4"/>
      <c r="C271" s="4"/>
      <c r="D271" s="52"/>
      <c r="E271" s="4"/>
      <c r="F271" s="4"/>
      <c r="G271" s="4"/>
      <c r="H271" s="5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1"/>
      <c r="B272" s="4"/>
      <c r="C272" s="4"/>
      <c r="D272" s="52"/>
      <c r="E272" s="4"/>
      <c r="F272" s="4"/>
      <c r="G272" s="4"/>
      <c r="H272" s="5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1"/>
      <c r="B273" s="4"/>
      <c r="C273" s="4"/>
      <c r="D273" s="52"/>
      <c r="E273" s="4"/>
      <c r="F273" s="4"/>
      <c r="G273" s="4"/>
      <c r="H273" s="5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1"/>
      <c r="B274" s="4"/>
      <c r="C274" s="4"/>
      <c r="D274" s="52"/>
      <c r="E274" s="4"/>
      <c r="F274" s="4"/>
      <c r="G274" s="4"/>
      <c r="H274" s="5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1"/>
      <c r="B275" s="4"/>
      <c r="C275" s="4"/>
      <c r="D275" s="52"/>
      <c r="E275" s="4"/>
      <c r="F275" s="4"/>
      <c r="G275" s="4"/>
      <c r="H275" s="5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1"/>
      <c r="B276" s="4"/>
      <c r="C276" s="4"/>
      <c r="D276" s="52"/>
      <c r="E276" s="4"/>
      <c r="F276" s="4"/>
      <c r="G276" s="4"/>
      <c r="H276" s="5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1"/>
      <c r="B277" s="4"/>
      <c r="C277" s="4"/>
      <c r="D277" s="52"/>
      <c r="E277" s="4"/>
      <c r="F277" s="4"/>
      <c r="G277" s="4"/>
      <c r="H277" s="5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1"/>
      <c r="B278" s="4"/>
      <c r="C278" s="4"/>
      <c r="D278" s="52"/>
      <c r="E278" s="4"/>
      <c r="F278" s="4"/>
      <c r="G278" s="4"/>
      <c r="H278" s="5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1"/>
      <c r="B279" s="4"/>
      <c r="C279" s="4"/>
      <c r="D279" s="52"/>
      <c r="E279" s="4"/>
      <c r="F279" s="4"/>
      <c r="G279" s="4"/>
      <c r="H279" s="5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1"/>
      <c r="B280" s="4"/>
      <c r="C280" s="4"/>
      <c r="D280" s="52"/>
      <c r="E280" s="4"/>
      <c r="F280" s="4"/>
      <c r="G280" s="4"/>
      <c r="H280" s="5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1"/>
      <c r="B281" s="4"/>
      <c r="C281" s="4"/>
      <c r="D281" s="52"/>
      <c r="E281" s="4"/>
      <c r="F281" s="4"/>
      <c r="G281" s="4"/>
      <c r="H281" s="5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1"/>
      <c r="B282" s="4"/>
      <c r="C282" s="4"/>
      <c r="D282" s="52"/>
      <c r="E282" s="4"/>
      <c r="F282" s="4"/>
      <c r="G282" s="4"/>
      <c r="H282" s="5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1"/>
      <c r="B283" s="4"/>
      <c r="C283" s="4"/>
      <c r="D283" s="52"/>
      <c r="E283" s="4"/>
      <c r="F283" s="4"/>
      <c r="G283" s="4"/>
      <c r="H283" s="5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1"/>
      <c r="B284" s="4"/>
      <c r="C284" s="4"/>
      <c r="D284" s="52"/>
      <c r="E284" s="4"/>
      <c r="F284" s="4"/>
      <c r="G284" s="4"/>
      <c r="H284" s="5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1"/>
      <c r="B285" s="4"/>
      <c r="C285" s="4"/>
      <c r="D285" s="52"/>
      <c r="E285" s="4"/>
      <c r="F285" s="4"/>
      <c r="G285" s="4"/>
      <c r="H285" s="5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1"/>
      <c r="B286" s="4"/>
      <c r="C286" s="4"/>
      <c r="D286" s="52"/>
      <c r="E286" s="4"/>
      <c r="F286" s="4"/>
      <c r="G286" s="4"/>
      <c r="H286" s="5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1"/>
      <c r="B287" s="4"/>
      <c r="C287" s="4"/>
      <c r="D287" s="52"/>
      <c r="E287" s="4"/>
      <c r="F287" s="4"/>
      <c r="G287" s="4"/>
      <c r="H287" s="5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1"/>
      <c r="B288" s="4"/>
      <c r="C288" s="4"/>
      <c r="D288" s="52"/>
      <c r="E288" s="4"/>
      <c r="F288" s="4"/>
      <c r="G288" s="4"/>
      <c r="H288" s="5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1"/>
      <c r="B289" s="4"/>
      <c r="C289" s="4"/>
      <c r="D289" s="52"/>
      <c r="E289" s="4"/>
      <c r="F289" s="4"/>
      <c r="G289" s="4"/>
      <c r="H289" s="5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1"/>
      <c r="B290" s="4"/>
      <c r="C290" s="4"/>
      <c r="D290" s="52"/>
      <c r="E290" s="4"/>
      <c r="F290" s="4"/>
      <c r="G290" s="4"/>
      <c r="H290" s="5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1"/>
      <c r="B291" s="4"/>
      <c r="C291" s="4"/>
      <c r="D291" s="52"/>
      <c r="E291" s="4"/>
      <c r="F291" s="4"/>
      <c r="G291" s="4"/>
      <c r="H291" s="5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1"/>
      <c r="B292" s="4"/>
      <c r="C292" s="4"/>
      <c r="D292" s="52"/>
      <c r="E292" s="4"/>
      <c r="F292" s="4"/>
      <c r="G292" s="4"/>
      <c r="H292" s="5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1"/>
      <c r="B293" s="4"/>
      <c r="C293" s="4"/>
      <c r="D293" s="52"/>
      <c r="E293" s="4"/>
      <c r="F293" s="4"/>
      <c r="G293" s="4"/>
      <c r="H293" s="5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1"/>
      <c r="B294" s="4"/>
      <c r="C294" s="4"/>
      <c r="D294" s="52"/>
      <c r="E294" s="4"/>
      <c r="F294" s="4"/>
      <c r="G294" s="4"/>
      <c r="H294" s="5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1"/>
      <c r="B295" s="4"/>
      <c r="C295" s="4"/>
      <c r="D295" s="52"/>
      <c r="E295" s="4"/>
      <c r="F295" s="4"/>
      <c r="G295" s="4"/>
      <c r="H295" s="5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1"/>
      <c r="B296" s="4"/>
      <c r="C296" s="4"/>
      <c r="D296" s="52"/>
      <c r="E296" s="4"/>
      <c r="F296" s="4"/>
      <c r="G296" s="4"/>
      <c r="H296" s="5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1"/>
      <c r="B297" s="4"/>
      <c r="C297" s="4"/>
      <c r="D297" s="52"/>
      <c r="E297" s="4"/>
      <c r="F297" s="4"/>
      <c r="G297" s="4"/>
      <c r="H297" s="5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1"/>
      <c r="B298" s="4"/>
      <c r="C298" s="4"/>
      <c r="D298" s="52"/>
      <c r="E298" s="4"/>
      <c r="F298" s="4"/>
      <c r="G298" s="4"/>
      <c r="H298" s="5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1"/>
      <c r="B299" s="4"/>
      <c r="C299" s="4"/>
      <c r="D299" s="52"/>
      <c r="E299" s="4"/>
      <c r="F299" s="4"/>
      <c r="G299" s="4"/>
      <c r="H299" s="5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1"/>
      <c r="B300" s="4"/>
      <c r="C300" s="4"/>
      <c r="D300" s="52"/>
      <c r="E300" s="4"/>
      <c r="F300" s="4"/>
      <c r="G300" s="4"/>
      <c r="H300" s="5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1"/>
      <c r="B301" s="4"/>
      <c r="C301" s="4"/>
      <c r="D301" s="52"/>
      <c r="E301" s="4"/>
      <c r="F301" s="4"/>
      <c r="G301" s="4"/>
      <c r="H301" s="5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1"/>
      <c r="B302" s="4"/>
      <c r="C302" s="4"/>
      <c r="D302" s="52"/>
      <c r="E302" s="4"/>
      <c r="F302" s="4"/>
      <c r="G302" s="4"/>
      <c r="H302" s="5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1"/>
      <c r="B303" s="4"/>
      <c r="C303" s="4"/>
      <c r="D303" s="52"/>
      <c r="E303" s="4"/>
      <c r="F303" s="4"/>
      <c r="G303" s="4"/>
      <c r="H303" s="5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1"/>
      <c r="B304" s="4"/>
      <c r="C304" s="4"/>
      <c r="D304" s="52"/>
      <c r="E304" s="4"/>
      <c r="F304" s="4"/>
      <c r="G304" s="4"/>
      <c r="H304" s="5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1"/>
      <c r="B305" s="4"/>
      <c r="C305" s="4"/>
      <c r="D305" s="52"/>
      <c r="E305" s="4"/>
      <c r="F305" s="4"/>
      <c r="G305" s="4"/>
      <c r="H305" s="5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1"/>
      <c r="B306" s="4"/>
      <c r="C306" s="4"/>
      <c r="D306" s="52"/>
      <c r="E306" s="4"/>
      <c r="F306" s="4"/>
      <c r="G306" s="4"/>
      <c r="H306" s="5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1"/>
      <c r="B307" s="4"/>
      <c r="C307" s="4"/>
      <c r="D307" s="52"/>
      <c r="E307" s="4"/>
      <c r="F307" s="4"/>
      <c r="G307" s="4"/>
      <c r="H307" s="5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1"/>
      <c r="B308" s="4"/>
      <c r="C308" s="4"/>
      <c r="D308" s="52"/>
      <c r="E308" s="4"/>
      <c r="F308" s="4"/>
      <c r="G308" s="4"/>
      <c r="H308" s="5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1"/>
      <c r="B309" s="4"/>
      <c r="C309" s="4"/>
      <c r="D309" s="52"/>
      <c r="E309" s="4"/>
      <c r="F309" s="4"/>
      <c r="G309" s="4"/>
      <c r="H309" s="5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1"/>
      <c r="B310" s="4"/>
      <c r="C310" s="4"/>
      <c r="D310" s="52"/>
      <c r="E310" s="4"/>
      <c r="F310" s="4"/>
      <c r="G310" s="4"/>
      <c r="H310" s="5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1"/>
      <c r="B311" s="4"/>
      <c r="C311" s="4"/>
      <c r="D311" s="52"/>
      <c r="E311" s="4"/>
      <c r="F311" s="4"/>
      <c r="G311" s="4"/>
      <c r="H311" s="5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1"/>
      <c r="B312" s="4"/>
      <c r="C312" s="4"/>
      <c r="D312" s="52"/>
      <c r="E312" s="4"/>
      <c r="F312" s="4"/>
      <c r="G312" s="4"/>
      <c r="H312" s="5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1"/>
      <c r="B313" s="4"/>
      <c r="C313" s="4"/>
      <c r="D313" s="52"/>
      <c r="E313" s="4"/>
      <c r="F313" s="4"/>
      <c r="G313" s="4"/>
      <c r="H313" s="5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1"/>
      <c r="B314" s="4"/>
      <c r="C314" s="4"/>
      <c r="D314" s="52"/>
      <c r="E314" s="4"/>
      <c r="F314" s="4"/>
      <c r="G314" s="4"/>
      <c r="H314" s="5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1"/>
      <c r="B315" s="4"/>
      <c r="C315" s="4"/>
      <c r="D315" s="52"/>
      <c r="E315" s="4"/>
      <c r="F315" s="4"/>
      <c r="G315" s="4"/>
      <c r="H315" s="5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1"/>
      <c r="B316" s="4"/>
      <c r="C316" s="4"/>
      <c r="D316" s="52"/>
      <c r="E316" s="4"/>
      <c r="F316" s="4"/>
      <c r="G316" s="4"/>
      <c r="H316" s="5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1"/>
      <c r="B317" s="4"/>
      <c r="C317" s="4"/>
      <c r="D317" s="52"/>
      <c r="E317" s="4"/>
      <c r="F317" s="4"/>
      <c r="G317" s="4"/>
      <c r="H317" s="5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1"/>
      <c r="B318" s="4"/>
      <c r="C318" s="4"/>
      <c r="D318" s="52"/>
      <c r="E318" s="4"/>
      <c r="F318" s="4"/>
      <c r="G318" s="4"/>
      <c r="H318" s="5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1"/>
      <c r="B319" s="4"/>
      <c r="C319" s="4"/>
      <c r="D319" s="52"/>
      <c r="E319" s="4"/>
      <c r="F319" s="4"/>
      <c r="G319" s="4"/>
      <c r="H319" s="5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1"/>
      <c r="B320" s="4"/>
      <c r="C320" s="4"/>
      <c r="D320" s="52"/>
      <c r="E320" s="4"/>
      <c r="F320" s="4"/>
      <c r="G320" s="4"/>
      <c r="H320" s="5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1"/>
      <c r="B321" s="4"/>
      <c r="C321" s="4"/>
      <c r="D321" s="52"/>
      <c r="E321" s="4"/>
      <c r="F321" s="4"/>
      <c r="G321" s="4"/>
      <c r="H321" s="5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1"/>
      <c r="B322" s="4"/>
      <c r="C322" s="4"/>
      <c r="D322" s="52"/>
      <c r="E322" s="4"/>
      <c r="F322" s="4"/>
      <c r="G322" s="4"/>
      <c r="H322" s="5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1"/>
      <c r="B323" s="4"/>
      <c r="C323" s="4"/>
      <c r="D323" s="52"/>
      <c r="E323" s="4"/>
      <c r="F323" s="4"/>
      <c r="G323" s="4"/>
      <c r="H323" s="5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1"/>
      <c r="B324" s="4"/>
      <c r="C324" s="4"/>
      <c r="D324" s="52"/>
      <c r="E324" s="4"/>
      <c r="F324" s="4"/>
      <c r="G324" s="4"/>
      <c r="H324" s="5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1"/>
      <c r="B325" s="4"/>
      <c r="C325" s="4"/>
      <c r="D325" s="52"/>
      <c r="E325" s="4"/>
      <c r="F325" s="4"/>
      <c r="G325" s="4"/>
      <c r="H325" s="5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1"/>
      <c r="B326" s="4"/>
      <c r="C326" s="4"/>
      <c r="D326" s="52"/>
      <c r="E326" s="4"/>
      <c r="F326" s="4"/>
      <c r="G326" s="4"/>
      <c r="H326" s="5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1:L1"/>
    <mergeCell ref="A2:A3"/>
    <mergeCell ref="B2:G2"/>
    <mergeCell ref="H2:H3"/>
    <mergeCell ref="I2:K2"/>
    <mergeCell ref="L2:L3"/>
    <mergeCell ref="A4:L4"/>
    <mergeCell ref="A21:L21"/>
    <mergeCell ref="A24:L24"/>
    <mergeCell ref="A25:L25"/>
    <mergeCell ref="A26:A27"/>
    <mergeCell ref="H26:H27"/>
    <mergeCell ref="I26:K26"/>
    <mergeCell ref="L26:L27"/>
    <mergeCell ref="B76:G76"/>
    <mergeCell ref="I76:K76"/>
    <mergeCell ref="B26:G26"/>
    <mergeCell ref="A28:L28"/>
    <mergeCell ref="A57:L57"/>
    <mergeCell ref="A74:L74"/>
    <mergeCell ref="A75:L75"/>
    <mergeCell ref="A76:A77"/>
    <mergeCell ref="H76:H77"/>
    <mergeCell ref="B120:G120"/>
    <mergeCell ref="I120:K120"/>
    <mergeCell ref="L120:L121"/>
    <mergeCell ref="A122:L122"/>
    <mergeCell ref="A127:L127"/>
    <mergeCell ref="L76:L77"/>
    <mergeCell ref="A78:L78"/>
    <mergeCell ref="A100:L100"/>
    <mergeCell ref="A118:L118"/>
    <mergeCell ref="A119:L119"/>
    <mergeCell ref="A120:A121"/>
    <mergeCell ref="H120:H121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3300"/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0"/>
    <col customWidth="1" min="3" max="4" width="13.0"/>
    <col customWidth="1" min="5" max="5" width="8.0"/>
    <col customWidth="1" min="6" max="6" width="11.0"/>
    <col customWidth="1" min="7" max="7" width="20.71"/>
    <col customWidth="1" min="8" max="8" width="8.71"/>
    <col customWidth="1" min="9" max="10" width="10.71"/>
    <col customWidth="1" min="11" max="11" width="8.71"/>
    <col customWidth="1" min="12" max="12" width="19.71"/>
    <col customWidth="1" min="13" max="26" width="9.14"/>
  </cols>
  <sheetData>
    <row r="1">
      <c r="A1" s="1" t="s">
        <v>312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2"/>
      <c r="D2" s="2"/>
      <c r="E2" s="2"/>
      <c r="F2" s="2"/>
      <c r="G2" s="3"/>
      <c r="H2" s="5" t="s">
        <v>3</v>
      </c>
      <c r="I2" s="7" t="s">
        <v>4</v>
      </c>
      <c r="J2" s="2"/>
      <c r="K2" s="8"/>
      <c r="L2" s="5" t="s">
        <v>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0" t="s">
        <v>11</v>
      </c>
      <c r="H3" s="9"/>
      <c r="I3" s="10" t="s">
        <v>12</v>
      </c>
      <c r="J3" s="10" t="s">
        <v>13</v>
      </c>
      <c r="K3" s="10" t="s">
        <v>14</v>
      </c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>
        <v>1.0</v>
      </c>
      <c r="B5" s="15" t="s">
        <v>313</v>
      </c>
      <c r="C5" s="15" t="s">
        <v>230</v>
      </c>
      <c r="D5" s="16" t="s">
        <v>314</v>
      </c>
      <c r="E5" s="17">
        <f t="shared" ref="E5:E13" si="1">DATEDIF(D5,"01.03.2025","y")</f>
        <v>43</v>
      </c>
      <c r="F5" s="18" t="s">
        <v>36</v>
      </c>
      <c r="G5" s="15" t="s">
        <v>20</v>
      </c>
      <c r="H5" s="14">
        <v>202.0</v>
      </c>
      <c r="I5" s="19">
        <v>0.10212962962962968</v>
      </c>
      <c r="J5" s="19">
        <f t="shared" ref="J5:J9" si="2">I5-$I$5</f>
        <v>0</v>
      </c>
      <c r="K5" s="20">
        <f t="shared" ref="K5:K9" si="3">I5/21.2</f>
        <v>0.00481743536</v>
      </c>
      <c r="L5" s="21" t="s">
        <v>21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>
        <v>2.0</v>
      </c>
      <c r="B6" s="15" t="s">
        <v>315</v>
      </c>
      <c r="C6" s="15" t="s">
        <v>50</v>
      </c>
      <c r="D6" s="16" t="s">
        <v>316</v>
      </c>
      <c r="E6" s="17">
        <f t="shared" si="1"/>
        <v>35</v>
      </c>
      <c r="F6" s="18" t="s">
        <v>25</v>
      </c>
      <c r="G6" s="15" t="s">
        <v>31</v>
      </c>
      <c r="H6" s="14">
        <v>207.0</v>
      </c>
      <c r="I6" s="19">
        <v>0.10386574074074084</v>
      </c>
      <c r="J6" s="19">
        <f t="shared" si="2"/>
        <v>0.001736111111</v>
      </c>
      <c r="K6" s="20">
        <f t="shared" si="3"/>
        <v>0.004899327393</v>
      </c>
      <c r="L6" s="22" t="s">
        <v>26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>
        <v>3.0</v>
      </c>
      <c r="B7" s="15" t="s">
        <v>44</v>
      </c>
      <c r="C7" s="15" t="s">
        <v>45</v>
      </c>
      <c r="D7" s="16" t="s">
        <v>46</v>
      </c>
      <c r="E7" s="17">
        <f t="shared" si="1"/>
        <v>38</v>
      </c>
      <c r="F7" s="18" t="s">
        <v>25</v>
      </c>
      <c r="G7" s="15" t="s">
        <v>20</v>
      </c>
      <c r="H7" s="14">
        <v>201.0</v>
      </c>
      <c r="I7" s="19">
        <v>0.10851851851851857</v>
      </c>
      <c r="J7" s="19">
        <f t="shared" si="2"/>
        <v>0.006388888889</v>
      </c>
      <c r="K7" s="20">
        <f t="shared" si="3"/>
        <v>0.005118798043</v>
      </c>
      <c r="L7" s="23" t="s">
        <v>32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4">
        <v>4.0</v>
      </c>
      <c r="B8" s="15" t="s">
        <v>317</v>
      </c>
      <c r="C8" s="15" t="s">
        <v>38</v>
      </c>
      <c r="D8" s="16" t="s">
        <v>318</v>
      </c>
      <c r="E8" s="17">
        <f t="shared" si="1"/>
        <v>41</v>
      </c>
      <c r="F8" s="14" t="s">
        <v>36</v>
      </c>
      <c r="G8" s="15" t="s">
        <v>20</v>
      </c>
      <c r="H8" s="14">
        <v>208.0</v>
      </c>
      <c r="I8" s="19">
        <v>0.10853009259259272</v>
      </c>
      <c r="J8" s="19">
        <f t="shared" si="2"/>
        <v>0.006400462963</v>
      </c>
      <c r="K8" s="20">
        <f t="shared" si="3"/>
        <v>0.00511934399</v>
      </c>
      <c r="L8" s="2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4">
        <v>5.0</v>
      </c>
      <c r="B9" s="15" t="s">
        <v>319</v>
      </c>
      <c r="C9" s="15" t="s">
        <v>151</v>
      </c>
      <c r="D9" s="16" t="s">
        <v>320</v>
      </c>
      <c r="E9" s="17">
        <f t="shared" si="1"/>
        <v>47</v>
      </c>
      <c r="F9" s="14" t="s">
        <v>19</v>
      </c>
      <c r="G9" s="15" t="s">
        <v>31</v>
      </c>
      <c r="H9" s="14">
        <v>204.0</v>
      </c>
      <c r="I9" s="19">
        <v>0.11837962962962967</v>
      </c>
      <c r="J9" s="19">
        <f t="shared" si="2"/>
        <v>0.01625</v>
      </c>
      <c r="K9" s="20">
        <f t="shared" si="3"/>
        <v>0.005583944794</v>
      </c>
      <c r="L9" s="2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32"/>
      <c r="B10" s="33" t="s">
        <v>321</v>
      </c>
      <c r="C10" s="33" t="s">
        <v>89</v>
      </c>
      <c r="D10" s="34" t="s">
        <v>322</v>
      </c>
      <c r="E10" s="35">
        <f t="shared" si="1"/>
        <v>45</v>
      </c>
      <c r="F10" s="32" t="s">
        <v>19</v>
      </c>
      <c r="G10" s="33" t="s">
        <v>323</v>
      </c>
      <c r="H10" s="40"/>
      <c r="I10" s="36" t="s">
        <v>70</v>
      </c>
      <c r="J10" s="43"/>
      <c r="K10" s="43"/>
      <c r="L10" s="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32"/>
      <c r="B11" s="33" t="s">
        <v>324</v>
      </c>
      <c r="C11" s="33" t="s">
        <v>325</v>
      </c>
      <c r="D11" s="34" t="s">
        <v>326</v>
      </c>
      <c r="E11" s="35">
        <f t="shared" si="1"/>
        <v>34</v>
      </c>
      <c r="F11" s="32" t="s">
        <v>30</v>
      </c>
      <c r="G11" s="33" t="s">
        <v>31</v>
      </c>
      <c r="H11" s="40"/>
      <c r="I11" s="36" t="s">
        <v>70</v>
      </c>
      <c r="J11" s="43"/>
      <c r="K11" s="43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32"/>
      <c r="B12" s="33" t="s">
        <v>71</v>
      </c>
      <c r="C12" s="33" t="s">
        <v>72</v>
      </c>
      <c r="D12" s="34" t="s">
        <v>73</v>
      </c>
      <c r="E12" s="35">
        <f t="shared" si="1"/>
        <v>57</v>
      </c>
      <c r="F12" s="32" t="s">
        <v>74</v>
      </c>
      <c r="G12" s="33" t="s">
        <v>75</v>
      </c>
      <c r="H12" s="40"/>
      <c r="I12" s="36" t="s">
        <v>70</v>
      </c>
      <c r="J12" s="43"/>
      <c r="K12" s="43"/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/>
      <c r="B13" s="33" t="s">
        <v>327</v>
      </c>
      <c r="C13" s="33" t="s">
        <v>328</v>
      </c>
      <c r="D13" s="34" t="s">
        <v>329</v>
      </c>
      <c r="E13" s="35">
        <f t="shared" si="1"/>
        <v>48</v>
      </c>
      <c r="F13" s="32" t="s">
        <v>19</v>
      </c>
      <c r="G13" s="33" t="s">
        <v>20</v>
      </c>
      <c r="H13" s="40"/>
      <c r="I13" s="36" t="s">
        <v>70</v>
      </c>
      <c r="J13" s="43"/>
      <c r="K13" s="43"/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3" t="s">
        <v>76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4">
        <v>1.0</v>
      </c>
      <c r="B15" s="15" t="s">
        <v>77</v>
      </c>
      <c r="C15" s="15" t="s">
        <v>78</v>
      </c>
      <c r="D15" s="16" t="s">
        <v>79</v>
      </c>
      <c r="E15" s="17">
        <f>DATEDIF(D15,"09.02.2025","y")</f>
        <v>42</v>
      </c>
      <c r="F15" s="14" t="s">
        <v>80</v>
      </c>
      <c r="G15" s="15" t="s">
        <v>20</v>
      </c>
      <c r="H15" s="14">
        <v>203.0</v>
      </c>
      <c r="I15" s="19">
        <v>0.17885416666666676</v>
      </c>
      <c r="J15" s="19">
        <f>I15-$I$15</f>
        <v>0</v>
      </c>
      <c r="K15" s="20">
        <f>I15/21.2</f>
        <v>0.008436517296</v>
      </c>
      <c r="L15" s="21" t="s">
        <v>21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 t="s">
        <v>330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5" t="s">
        <v>1</v>
      </c>
      <c r="B18" s="7" t="s">
        <v>2</v>
      </c>
      <c r="C18" s="2"/>
      <c r="D18" s="2"/>
      <c r="E18" s="2"/>
      <c r="F18" s="2"/>
      <c r="G18" s="3"/>
      <c r="H18" s="5" t="s">
        <v>3</v>
      </c>
      <c r="I18" s="7" t="s">
        <v>4</v>
      </c>
      <c r="J18" s="2"/>
      <c r="K18" s="8"/>
      <c r="L18" s="5" t="s">
        <v>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9"/>
      <c r="B19" s="10" t="s">
        <v>6</v>
      </c>
      <c r="C19" s="11" t="s">
        <v>7</v>
      </c>
      <c r="D19" s="12" t="s">
        <v>8</v>
      </c>
      <c r="E19" s="11" t="s">
        <v>9</v>
      </c>
      <c r="F19" s="11" t="s">
        <v>10</v>
      </c>
      <c r="G19" s="10" t="s">
        <v>11</v>
      </c>
      <c r="H19" s="9"/>
      <c r="I19" s="10" t="s">
        <v>12</v>
      </c>
      <c r="J19" s="10" t="s">
        <v>13</v>
      </c>
      <c r="K19" s="10" t="s">
        <v>14</v>
      </c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3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4">
        <v>1.0</v>
      </c>
      <c r="B21" s="15" t="s">
        <v>331</v>
      </c>
      <c r="C21" s="15" t="s">
        <v>145</v>
      </c>
      <c r="D21" s="16" t="s">
        <v>332</v>
      </c>
      <c r="E21" s="17">
        <f t="shared" ref="E21:E42" si="4">DATEDIF(D21,"01.03.2025","y")</f>
        <v>25</v>
      </c>
      <c r="F21" s="18" t="s">
        <v>30</v>
      </c>
      <c r="G21" s="15" t="s">
        <v>333</v>
      </c>
      <c r="H21" s="14">
        <v>115.0</v>
      </c>
      <c r="I21" s="19">
        <v>0.03866898148148157</v>
      </c>
      <c r="J21" s="19">
        <f t="shared" ref="J21:J42" si="5">I21-$I$21</f>
        <v>0</v>
      </c>
      <c r="K21" s="20">
        <f t="shared" ref="K21:K42" si="6">I21/10.6</f>
        <v>0.003648017121</v>
      </c>
      <c r="L21" s="21" t="s">
        <v>21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4">
        <v>2.0</v>
      </c>
      <c r="B22" s="15" t="s">
        <v>40</v>
      </c>
      <c r="C22" s="15" t="s">
        <v>41</v>
      </c>
      <c r="D22" s="16" t="s">
        <v>42</v>
      </c>
      <c r="E22" s="17">
        <f t="shared" si="4"/>
        <v>36</v>
      </c>
      <c r="F22" s="18" t="s">
        <v>25</v>
      </c>
      <c r="G22" s="15" t="s">
        <v>43</v>
      </c>
      <c r="H22" s="14">
        <v>128.0</v>
      </c>
      <c r="I22" s="19">
        <v>0.04270833333333335</v>
      </c>
      <c r="J22" s="19">
        <f t="shared" si="5"/>
        <v>0.004039351852</v>
      </c>
      <c r="K22" s="20">
        <f t="shared" si="6"/>
        <v>0.00402908805</v>
      </c>
      <c r="L22" s="22" t="s">
        <v>26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4">
        <v>3.0</v>
      </c>
      <c r="B23" s="15" t="s">
        <v>91</v>
      </c>
      <c r="C23" s="15" t="s">
        <v>68</v>
      </c>
      <c r="D23" s="16" t="s">
        <v>92</v>
      </c>
      <c r="E23" s="17">
        <f t="shared" si="4"/>
        <v>32</v>
      </c>
      <c r="F23" s="18" t="s">
        <v>30</v>
      </c>
      <c r="G23" s="15" t="s">
        <v>43</v>
      </c>
      <c r="H23" s="14">
        <v>121.0</v>
      </c>
      <c r="I23" s="19">
        <v>0.0432407407407408</v>
      </c>
      <c r="J23" s="19">
        <f t="shared" si="5"/>
        <v>0.004571759259</v>
      </c>
      <c r="K23" s="20">
        <f t="shared" si="6"/>
        <v>0.004079315164</v>
      </c>
      <c r="L23" s="23" t="s">
        <v>32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4">
        <v>4.0</v>
      </c>
      <c r="B24" s="15" t="s">
        <v>101</v>
      </c>
      <c r="C24" s="15" t="s">
        <v>45</v>
      </c>
      <c r="D24" s="16" t="s">
        <v>102</v>
      </c>
      <c r="E24" s="17">
        <f t="shared" si="4"/>
        <v>38</v>
      </c>
      <c r="F24" s="18" t="s">
        <v>25</v>
      </c>
      <c r="G24" s="15" t="s">
        <v>20</v>
      </c>
      <c r="H24" s="14">
        <v>124.0</v>
      </c>
      <c r="I24" s="19">
        <v>0.046805555555555656</v>
      </c>
      <c r="J24" s="19">
        <f t="shared" si="5"/>
        <v>0.008136574074</v>
      </c>
      <c r="K24" s="20">
        <f t="shared" si="6"/>
        <v>0.004415618449</v>
      </c>
      <c r="L24" s="2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4">
        <v>5.0</v>
      </c>
      <c r="B25" s="15" t="s">
        <v>334</v>
      </c>
      <c r="C25" s="15" t="s">
        <v>34</v>
      </c>
      <c r="D25" s="16" t="s">
        <v>335</v>
      </c>
      <c r="E25" s="17">
        <f t="shared" si="4"/>
        <v>38</v>
      </c>
      <c r="F25" s="18" t="s">
        <v>25</v>
      </c>
      <c r="G25" s="15" t="s">
        <v>336</v>
      </c>
      <c r="H25" s="14">
        <v>105.0</v>
      </c>
      <c r="I25" s="19">
        <v>0.047812500000000036</v>
      </c>
      <c r="J25" s="19">
        <f t="shared" si="5"/>
        <v>0.009143518519</v>
      </c>
      <c r="K25" s="20">
        <f t="shared" si="6"/>
        <v>0.004510613208</v>
      </c>
      <c r="L25" s="2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4">
        <v>6.0</v>
      </c>
      <c r="B26" s="15" t="s">
        <v>152</v>
      </c>
      <c r="C26" s="15" t="s">
        <v>38</v>
      </c>
      <c r="D26" s="16" t="s">
        <v>337</v>
      </c>
      <c r="E26" s="17">
        <f t="shared" si="4"/>
        <v>38</v>
      </c>
      <c r="F26" s="18" t="s">
        <v>25</v>
      </c>
      <c r="G26" s="15" t="s">
        <v>31</v>
      </c>
      <c r="H26" s="14">
        <v>206.0</v>
      </c>
      <c r="I26" s="19">
        <v>0.04849537037037044</v>
      </c>
      <c r="J26" s="19">
        <f t="shared" si="5"/>
        <v>0.009826388889</v>
      </c>
      <c r="K26" s="20">
        <f t="shared" si="6"/>
        <v>0.004575034941</v>
      </c>
      <c r="L26" s="2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4">
        <v>7.0</v>
      </c>
      <c r="B27" s="15" t="s">
        <v>150</v>
      </c>
      <c r="C27" s="15" t="s">
        <v>151</v>
      </c>
      <c r="D27" s="16" t="s">
        <v>338</v>
      </c>
      <c r="E27" s="17">
        <f t="shared" si="4"/>
        <v>47</v>
      </c>
      <c r="F27" s="18" t="s">
        <v>19</v>
      </c>
      <c r="G27" s="15" t="s">
        <v>20</v>
      </c>
      <c r="H27" s="14">
        <v>103.0</v>
      </c>
      <c r="I27" s="19">
        <v>0.04850694444444459</v>
      </c>
      <c r="J27" s="19">
        <f t="shared" si="5"/>
        <v>0.009837962963</v>
      </c>
      <c r="K27" s="20">
        <f t="shared" si="6"/>
        <v>0.004576126834</v>
      </c>
      <c r="L27" s="2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4">
        <v>8.0</v>
      </c>
      <c r="B28" s="15" t="s">
        <v>339</v>
      </c>
      <c r="C28" s="15" t="s">
        <v>89</v>
      </c>
      <c r="D28" s="16">
        <v>30694.0</v>
      </c>
      <c r="E28" s="17">
        <f t="shared" si="4"/>
        <v>41</v>
      </c>
      <c r="F28" s="18" t="s">
        <v>36</v>
      </c>
      <c r="G28" s="15" t="s">
        <v>20</v>
      </c>
      <c r="H28" s="14">
        <v>74.0</v>
      </c>
      <c r="I28" s="19">
        <v>0.0508333333333334</v>
      </c>
      <c r="J28" s="19">
        <f t="shared" si="5"/>
        <v>0.01216435185</v>
      </c>
      <c r="K28" s="20">
        <f t="shared" si="6"/>
        <v>0.004795597484</v>
      </c>
      <c r="L28" s="2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>
        <v>9.0</v>
      </c>
      <c r="B29" s="15" t="s">
        <v>124</v>
      </c>
      <c r="C29" s="15" t="s">
        <v>89</v>
      </c>
      <c r="D29" s="16" t="s">
        <v>125</v>
      </c>
      <c r="E29" s="17">
        <f t="shared" si="4"/>
        <v>38</v>
      </c>
      <c r="F29" s="18" t="s">
        <v>25</v>
      </c>
      <c r="G29" s="15" t="s">
        <v>20</v>
      </c>
      <c r="H29" s="14">
        <v>110.0</v>
      </c>
      <c r="I29" s="19">
        <v>0.051875000000000115</v>
      </c>
      <c r="J29" s="19">
        <f t="shared" si="5"/>
        <v>0.01320601852</v>
      </c>
      <c r="K29" s="20">
        <f t="shared" si="6"/>
        <v>0.004893867925</v>
      </c>
      <c r="L29" s="2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4">
        <v>10.0</v>
      </c>
      <c r="B30" s="15" t="s">
        <v>112</v>
      </c>
      <c r="C30" s="15" t="s">
        <v>113</v>
      </c>
      <c r="D30" s="16" t="s">
        <v>114</v>
      </c>
      <c r="E30" s="17">
        <f t="shared" si="4"/>
        <v>47</v>
      </c>
      <c r="F30" s="18" t="s">
        <v>19</v>
      </c>
      <c r="G30" s="15" t="s">
        <v>20</v>
      </c>
      <c r="H30" s="14">
        <v>113.0</v>
      </c>
      <c r="I30" s="19">
        <v>0.05276620370370377</v>
      </c>
      <c r="J30" s="19">
        <f t="shared" si="5"/>
        <v>0.01409722222</v>
      </c>
      <c r="K30" s="20">
        <f t="shared" si="6"/>
        <v>0.004977943746</v>
      </c>
      <c r="L30" s="2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4">
        <v>11.0</v>
      </c>
      <c r="B31" s="15" t="s">
        <v>340</v>
      </c>
      <c r="C31" s="15" t="s">
        <v>217</v>
      </c>
      <c r="D31" s="16" t="s">
        <v>341</v>
      </c>
      <c r="E31" s="17">
        <f t="shared" si="4"/>
        <v>39</v>
      </c>
      <c r="F31" s="18" t="s">
        <v>25</v>
      </c>
      <c r="G31" s="15" t="s">
        <v>31</v>
      </c>
      <c r="H31" s="14">
        <v>102.0</v>
      </c>
      <c r="I31" s="19">
        <v>0.05293981481481491</v>
      </c>
      <c r="J31" s="19">
        <f t="shared" si="5"/>
        <v>0.01427083333</v>
      </c>
      <c r="K31" s="20">
        <f t="shared" si="6"/>
        <v>0.004994322152</v>
      </c>
      <c r="L31" s="2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4">
        <v>12.0</v>
      </c>
      <c r="B32" s="15" t="s">
        <v>129</v>
      </c>
      <c r="C32" s="15" t="s">
        <v>89</v>
      </c>
      <c r="D32" s="16" t="s">
        <v>130</v>
      </c>
      <c r="E32" s="17">
        <f t="shared" si="4"/>
        <v>37</v>
      </c>
      <c r="F32" s="18" t="s">
        <v>25</v>
      </c>
      <c r="G32" s="15" t="s">
        <v>31</v>
      </c>
      <c r="H32" s="14">
        <v>130.0</v>
      </c>
      <c r="I32" s="19">
        <v>0.055219907407407454</v>
      </c>
      <c r="J32" s="19">
        <f t="shared" si="5"/>
        <v>0.01655092593</v>
      </c>
      <c r="K32" s="20">
        <f t="shared" si="6"/>
        <v>0.005209425227</v>
      </c>
      <c r="L32" s="2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4">
        <v>13.0</v>
      </c>
      <c r="B33" s="15" t="s">
        <v>33</v>
      </c>
      <c r="C33" s="15" t="s">
        <v>34</v>
      </c>
      <c r="D33" s="16">
        <v>30786.0</v>
      </c>
      <c r="E33" s="17">
        <f t="shared" si="4"/>
        <v>40</v>
      </c>
      <c r="F33" s="18" t="s">
        <v>36</v>
      </c>
      <c r="G33" s="15" t="s">
        <v>20</v>
      </c>
      <c r="H33" s="14">
        <v>212.0</v>
      </c>
      <c r="I33" s="19">
        <v>0.05704861111111115</v>
      </c>
      <c r="J33" s="19">
        <f t="shared" si="5"/>
        <v>0.01837962963</v>
      </c>
      <c r="K33" s="20">
        <f t="shared" si="6"/>
        <v>0.005381944444</v>
      </c>
      <c r="L33" s="2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4">
        <v>14.0</v>
      </c>
      <c r="B34" s="15" t="s">
        <v>342</v>
      </c>
      <c r="C34" s="15" t="s">
        <v>343</v>
      </c>
      <c r="D34" s="16" t="s">
        <v>344</v>
      </c>
      <c r="E34" s="17">
        <f t="shared" si="4"/>
        <v>44</v>
      </c>
      <c r="F34" s="18" t="s">
        <v>36</v>
      </c>
      <c r="G34" s="15" t="s">
        <v>31</v>
      </c>
      <c r="H34" s="14">
        <v>109.0</v>
      </c>
      <c r="I34" s="19">
        <v>0.05712962962962975</v>
      </c>
      <c r="J34" s="19">
        <f t="shared" si="5"/>
        <v>0.01846064815</v>
      </c>
      <c r="K34" s="20">
        <f t="shared" si="6"/>
        <v>0.005389587701</v>
      </c>
      <c r="L34" s="2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4">
        <v>15.0</v>
      </c>
      <c r="B35" s="15" t="s">
        <v>345</v>
      </c>
      <c r="C35" s="15" t="s">
        <v>61</v>
      </c>
      <c r="D35" s="16" t="s">
        <v>346</v>
      </c>
      <c r="E35" s="17">
        <f t="shared" si="4"/>
        <v>44</v>
      </c>
      <c r="F35" s="18" t="s">
        <v>36</v>
      </c>
      <c r="G35" s="15" t="s">
        <v>63</v>
      </c>
      <c r="H35" s="14">
        <v>104.0</v>
      </c>
      <c r="I35" s="19">
        <v>0.05916666666666681</v>
      </c>
      <c r="J35" s="19">
        <f t="shared" si="5"/>
        <v>0.02049768519</v>
      </c>
      <c r="K35" s="20">
        <f t="shared" si="6"/>
        <v>0.005581761006</v>
      </c>
      <c r="L35" s="2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4">
        <v>16.0</v>
      </c>
      <c r="B36" s="15" t="s">
        <v>347</v>
      </c>
      <c r="C36" s="15" t="s">
        <v>348</v>
      </c>
      <c r="D36" s="16" t="s">
        <v>349</v>
      </c>
      <c r="E36" s="17">
        <f t="shared" si="4"/>
        <v>39</v>
      </c>
      <c r="F36" s="14" t="s">
        <v>25</v>
      </c>
      <c r="G36" s="15" t="s">
        <v>20</v>
      </c>
      <c r="H36" s="14">
        <v>129.0</v>
      </c>
      <c r="I36" s="19">
        <v>0.059398148148148255</v>
      </c>
      <c r="J36" s="19">
        <f t="shared" si="5"/>
        <v>0.02072916667</v>
      </c>
      <c r="K36" s="20">
        <f t="shared" si="6"/>
        <v>0.005603598882</v>
      </c>
      <c r="L36" s="2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4">
        <v>17.0</v>
      </c>
      <c r="B37" s="15" t="s">
        <v>133</v>
      </c>
      <c r="C37" s="15" t="s">
        <v>134</v>
      </c>
      <c r="D37" s="16">
        <v>28788.0</v>
      </c>
      <c r="E37" s="17">
        <f t="shared" si="4"/>
        <v>46</v>
      </c>
      <c r="F37" s="14" t="s">
        <v>19</v>
      </c>
      <c r="G37" s="15" t="s">
        <v>31</v>
      </c>
      <c r="H37" s="14">
        <v>132.0</v>
      </c>
      <c r="I37" s="19">
        <v>0.061863425925925974</v>
      </c>
      <c r="J37" s="19">
        <f t="shared" si="5"/>
        <v>0.02319444444</v>
      </c>
      <c r="K37" s="20">
        <f t="shared" si="6"/>
        <v>0.005836172257</v>
      </c>
      <c r="L37" s="2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4">
        <v>18.0</v>
      </c>
      <c r="B38" s="15" t="s">
        <v>350</v>
      </c>
      <c r="C38" s="15" t="s">
        <v>28</v>
      </c>
      <c r="D38" s="16" t="s">
        <v>351</v>
      </c>
      <c r="E38" s="17">
        <f t="shared" si="4"/>
        <v>64</v>
      </c>
      <c r="F38" s="14" t="s">
        <v>245</v>
      </c>
      <c r="G38" s="15" t="s">
        <v>20</v>
      </c>
      <c r="H38" s="14">
        <v>122.0</v>
      </c>
      <c r="I38" s="19">
        <v>0.06379629629629635</v>
      </c>
      <c r="J38" s="19">
        <f t="shared" si="5"/>
        <v>0.02512731481</v>
      </c>
      <c r="K38" s="20">
        <f t="shared" si="6"/>
        <v>0.006018518519</v>
      </c>
      <c r="L38" s="2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4">
        <v>19.0</v>
      </c>
      <c r="B39" s="15" t="s">
        <v>352</v>
      </c>
      <c r="C39" s="15" t="s">
        <v>55</v>
      </c>
      <c r="D39" s="16" t="s">
        <v>353</v>
      </c>
      <c r="E39" s="17">
        <f t="shared" si="4"/>
        <v>46</v>
      </c>
      <c r="F39" s="14" t="s">
        <v>19</v>
      </c>
      <c r="G39" s="15" t="s">
        <v>31</v>
      </c>
      <c r="H39" s="14">
        <v>114.0</v>
      </c>
      <c r="I39" s="19">
        <v>0.07186342592592598</v>
      </c>
      <c r="J39" s="19">
        <f t="shared" si="5"/>
        <v>0.03319444444</v>
      </c>
      <c r="K39" s="20">
        <f t="shared" si="6"/>
        <v>0.006779568484</v>
      </c>
      <c r="L39" s="2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4">
        <v>20.0</v>
      </c>
      <c r="B40" s="15" t="s">
        <v>142</v>
      </c>
      <c r="C40" s="15" t="s">
        <v>65</v>
      </c>
      <c r="D40" s="16" t="s">
        <v>143</v>
      </c>
      <c r="E40" s="17">
        <f t="shared" si="4"/>
        <v>33</v>
      </c>
      <c r="F40" s="14" t="s">
        <v>30</v>
      </c>
      <c r="G40" s="15" t="s">
        <v>20</v>
      </c>
      <c r="H40" s="14">
        <v>108.0</v>
      </c>
      <c r="I40" s="19">
        <v>0.07403935185185195</v>
      </c>
      <c r="J40" s="19">
        <f t="shared" si="5"/>
        <v>0.03537037037</v>
      </c>
      <c r="K40" s="20">
        <f t="shared" si="6"/>
        <v>0.006984844514</v>
      </c>
      <c r="L40" s="2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>
        <v>21.0</v>
      </c>
      <c r="B41" s="15" t="s">
        <v>354</v>
      </c>
      <c r="C41" s="15" t="s">
        <v>50</v>
      </c>
      <c r="D41" s="16" t="s">
        <v>355</v>
      </c>
      <c r="E41" s="17">
        <f t="shared" si="4"/>
        <v>45</v>
      </c>
      <c r="F41" s="14" t="s">
        <v>19</v>
      </c>
      <c r="G41" s="15" t="s">
        <v>31</v>
      </c>
      <c r="H41" s="14">
        <v>119.0</v>
      </c>
      <c r="I41" s="19">
        <v>0.08103009259259264</v>
      </c>
      <c r="J41" s="19">
        <f t="shared" si="5"/>
        <v>0.04236111111</v>
      </c>
      <c r="K41" s="20">
        <f t="shared" si="6"/>
        <v>0.007644348358</v>
      </c>
      <c r="L41" s="2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4">
        <v>22.0</v>
      </c>
      <c r="B42" s="15" t="s">
        <v>356</v>
      </c>
      <c r="C42" s="15" t="s">
        <v>65</v>
      </c>
      <c r="D42" s="16" t="s">
        <v>357</v>
      </c>
      <c r="E42" s="17">
        <f t="shared" si="4"/>
        <v>43</v>
      </c>
      <c r="F42" s="14" t="s">
        <v>36</v>
      </c>
      <c r="G42" s="15" t="s">
        <v>20</v>
      </c>
      <c r="H42" s="14">
        <v>111.0</v>
      </c>
      <c r="I42" s="19">
        <v>0.08121527777777782</v>
      </c>
      <c r="J42" s="19">
        <f t="shared" si="5"/>
        <v>0.0425462963</v>
      </c>
      <c r="K42" s="20">
        <f t="shared" si="6"/>
        <v>0.007661818658</v>
      </c>
      <c r="L42" s="2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3" t="s">
        <v>76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4">
        <v>1.0</v>
      </c>
      <c r="B44" s="15" t="s">
        <v>358</v>
      </c>
      <c r="C44" s="15" t="s">
        <v>359</v>
      </c>
      <c r="D44" s="16" t="s">
        <v>360</v>
      </c>
      <c r="E44" s="17">
        <f t="shared" ref="E44:E53" si="7">DATEDIF(D44,"01.03.2025","y")</f>
        <v>40</v>
      </c>
      <c r="F44" s="18" t="s">
        <v>80</v>
      </c>
      <c r="G44" s="15" t="s">
        <v>31</v>
      </c>
      <c r="H44" s="14">
        <v>120.0</v>
      </c>
      <c r="I44" s="19">
        <v>0.052337962962963</v>
      </c>
      <c r="J44" s="19">
        <f t="shared" ref="J44:J52" si="8">I44-$I$44</f>
        <v>0</v>
      </c>
      <c r="K44" s="20">
        <f t="shared" ref="K44:K52" si="9">I44/10.6</f>
        <v>0.004937543676</v>
      </c>
      <c r="L44" s="21" t="s">
        <v>21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4">
        <v>2.0</v>
      </c>
      <c r="B45" s="15" t="s">
        <v>361</v>
      </c>
      <c r="C45" s="15" t="s">
        <v>362</v>
      </c>
      <c r="D45" s="16" t="s">
        <v>363</v>
      </c>
      <c r="E45" s="17">
        <f t="shared" si="7"/>
        <v>61</v>
      </c>
      <c r="F45" s="18" t="s">
        <v>364</v>
      </c>
      <c r="G45" s="15" t="s">
        <v>20</v>
      </c>
      <c r="H45" s="14">
        <v>106.0</v>
      </c>
      <c r="I45" s="19">
        <v>0.05266203703703709</v>
      </c>
      <c r="J45" s="19">
        <f t="shared" si="8"/>
        <v>0.0003240740741</v>
      </c>
      <c r="K45" s="20">
        <f t="shared" si="9"/>
        <v>0.004968116702</v>
      </c>
      <c r="L45" s="22" t="s">
        <v>26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4">
        <v>3.0</v>
      </c>
      <c r="B46" s="15" t="s">
        <v>365</v>
      </c>
      <c r="C46" s="15" t="s">
        <v>159</v>
      </c>
      <c r="D46" s="16" t="s">
        <v>366</v>
      </c>
      <c r="E46" s="17">
        <f t="shared" si="7"/>
        <v>47</v>
      </c>
      <c r="F46" s="18" t="s">
        <v>84</v>
      </c>
      <c r="G46" s="15" t="s">
        <v>31</v>
      </c>
      <c r="H46" s="14">
        <v>101.0</v>
      </c>
      <c r="I46" s="19">
        <v>0.061875000000000124</v>
      </c>
      <c r="J46" s="19">
        <f t="shared" si="8"/>
        <v>0.009537037037</v>
      </c>
      <c r="K46" s="20">
        <f t="shared" si="9"/>
        <v>0.005837264151</v>
      </c>
      <c r="L46" s="23" t="s">
        <v>32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4">
        <v>4.0</v>
      </c>
      <c r="B47" s="15" t="s">
        <v>169</v>
      </c>
      <c r="C47" s="15" t="s">
        <v>170</v>
      </c>
      <c r="D47" s="16">
        <v>27738.0</v>
      </c>
      <c r="E47" s="17">
        <f t="shared" si="7"/>
        <v>49</v>
      </c>
      <c r="F47" s="14" t="s">
        <v>84</v>
      </c>
      <c r="G47" s="15" t="s">
        <v>31</v>
      </c>
      <c r="H47" s="14">
        <v>131.0</v>
      </c>
      <c r="I47" s="19">
        <v>0.08106481481481487</v>
      </c>
      <c r="J47" s="19">
        <f t="shared" si="8"/>
        <v>0.02872685185</v>
      </c>
      <c r="K47" s="20">
        <f t="shared" si="9"/>
        <v>0.007647624039</v>
      </c>
      <c r="L47" s="2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4">
        <v>5.0</v>
      </c>
      <c r="B48" s="15" t="s">
        <v>158</v>
      </c>
      <c r="C48" s="15" t="s">
        <v>159</v>
      </c>
      <c r="D48" s="16" t="s">
        <v>160</v>
      </c>
      <c r="E48" s="17">
        <f t="shared" si="7"/>
        <v>54</v>
      </c>
      <c r="F48" s="14" t="s">
        <v>161</v>
      </c>
      <c r="G48" s="15" t="s">
        <v>31</v>
      </c>
      <c r="H48" s="14">
        <v>127.0</v>
      </c>
      <c r="I48" s="19">
        <v>0.0810995370370371</v>
      </c>
      <c r="J48" s="19">
        <f t="shared" si="8"/>
        <v>0.02876157407</v>
      </c>
      <c r="K48" s="20">
        <f t="shared" si="9"/>
        <v>0.00765089972</v>
      </c>
      <c r="L48" s="2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4">
        <v>6.0</v>
      </c>
      <c r="B49" s="15" t="s">
        <v>367</v>
      </c>
      <c r="C49" s="15" t="s">
        <v>362</v>
      </c>
      <c r="D49" s="16" t="s">
        <v>368</v>
      </c>
      <c r="E49" s="17">
        <f t="shared" si="7"/>
        <v>39</v>
      </c>
      <c r="F49" s="14" t="s">
        <v>168</v>
      </c>
      <c r="G49" s="15" t="s">
        <v>20</v>
      </c>
      <c r="H49" s="14">
        <v>112.0</v>
      </c>
      <c r="I49" s="19">
        <v>0.08118055555555559</v>
      </c>
      <c r="J49" s="19">
        <f t="shared" si="8"/>
        <v>0.02884259259</v>
      </c>
      <c r="K49" s="20">
        <f t="shared" si="9"/>
        <v>0.007658542977</v>
      </c>
      <c r="L49" s="2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4">
        <v>7.0</v>
      </c>
      <c r="B50" s="15" t="s">
        <v>165</v>
      </c>
      <c r="C50" s="15" t="s">
        <v>369</v>
      </c>
      <c r="D50" s="16">
        <v>37608.0</v>
      </c>
      <c r="E50" s="17">
        <f t="shared" si="7"/>
        <v>22</v>
      </c>
      <c r="F50" s="14" t="s">
        <v>175</v>
      </c>
      <c r="G50" s="15" t="s">
        <v>31</v>
      </c>
      <c r="H50" s="14">
        <v>117.0</v>
      </c>
      <c r="I50" s="19">
        <v>0.08143518518518522</v>
      </c>
      <c r="J50" s="19">
        <f t="shared" si="8"/>
        <v>0.02909722222</v>
      </c>
      <c r="K50" s="20">
        <f t="shared" si="9"/>
        <v>0.00768256464</v>
      </c>
      <c r="L50" s="2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4">
        <v>8.0</v>
      </c>
      <c r="B51" s="15" t="s">
        <v>165</v>
      </c>
      <c r="C51" s="15" t="s">
        <v>159</v>
      </c>
      <c r="D51" s="16" t="s">
        <v>370</v>
      </c>
      <c r="E51" s="17">
        <f t="shared" si="7"/>
        <v>45</v>
      </c>
      <c r="F51" s="14" t="s">
        <v>84</v>
      </c>
      <c r="G51" s="15" t="s">
        <v>31</v>
      </c>
      <c r="H51" s="14">
        <v>118.0</v>
      </c>
      <c r="I51" s="19">
        <v>0.08155092592592594</v>
      </c>
      <c r="J51" s="19">
        <f t="shared" si="8"/>
        <v>0.02921296296</v>
      </c>
      <c r="K51" s="20">
        <f t="shared" si="9"/>
        <v>0.007693483578</v>
      </c>
      <c r="L51" s="2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4">
        <v>9.0</v>
      </c>
      <c r="B52" s="15" t="s">
        <v>181</v>
      </c>
      <c r="C52" s="15" t="s">
        <v>182</v>
      </c>
      <c r="D52" s="16" t="s">
        <v>183</v>
      </c>
      <c r="E52" s="17">
        <f t="shared" si="7"/>
        <v>48</v>
      </c>
      <c r="F52" s="14" t="s">
        <v>84</v>
      </c>
      <c r="G52" s="15" t="s">
        <v>20</v>
      </c>
      <c r="H52" s="14">
        <v>107.0</v>
      </c>
      <c r="I52" s="19">
        <v>0.10225694444444444</v>
      </c>
      <c r="J52" s="19">
        <f t="shared" si="8"/>
        <v>0.04991898148</v>
      </c>
      <c r="K52" s="20">
        <f t="shared" si="9"/>
        <v>0.009646881551</v>
      </c>
      <c r="L52" s="2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2"/>
      <c r="B53" s="33" t="s">
        <v>371</v>
      </c>
      <c r="C53" s="33" t="s">
        <v>170</v>
      </c>
      <c r="D53" s="34" t="s">
        <v>372</v>
      </c>
      <c r="E53" s="35">
        <f t="shared" si="7"/>
        <v>41</v>
      </c>
      <c r="F53" s="32" t="s">
        <v>80</v>
      </c>
      <c r="G53" s="33" t="s">
        <v>20</v>
      </c>
      <c r="H53" s="32"/>
      <c r="I53" s="36" t="s">
        <v>70</v>
      </c>
      <c r="J53" s="36"/>
      <c r="K53" s="36"/>
      <c r="L53" s="3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" t="s">
        <v>373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 t="s">
        <v>1</v>
      </c>
      <c r="B56" s="7" t="s">
        <v>2</v>
      </c>
      <c r="C56" s="2"/>
      <c r="D56" s="2"/>
      <c r="E56" s="2"/>
      <c r="F56" s="2"/>
      <c r="G56" s="3"/>
      <c r="H56" s="5" t="s">
        <v>3</v>
      </c>
      <c r="I56" s="7" t="s">
        <v>4</v>
      </c>
      <c r="J56" s="2"/>
      <c r="K56" s="8"/>
      <c r="L56" s="5" t="s">
        <v>5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9"/>
      <c r="B57" s="10" t="s">
        <v>6</v>
      </c>
      <c r="C57" s="11" t="s">
        <v>7</v>
      </c>
      <c r="D57" s="12" t="s">
        <v>8</v>
      </c>
      <c r="E57" s="11" t="s">
        <v>9</v>
      </c>
      <c r="F57" s="11" t="s">
        <v>10</v>
      </c>
      <c r="G57" s="10" t="s">
        <v>11</v>
      </c>
      <c r="H57" s="9"/>
      <c r="I57" s="10" t="s">
        <v>12</v>
      </c>
      <c r="J57" s="10" t="s">
        <v>13</v>
      </c>
      <c r="K57" s="10" t="s">
        <v>14</v>
      </c>
      <c r="L57" s="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3" t="s">
        <v>15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4">
        <v>1.0</v>
      </c>
      <c r="B59" s="15" t="s">
        <v>206</v>
      </c>
      <c r="C59" s="15" t="s">
        <v>207</v>
      </c>
      <c r="D59" s="16" t="s">
        <v>208</v>
      </c>
      <c r="E59" s="17">
        <f t="shared" ref="E59:E72" si="10">DATEDIF(D59,"01.03.2025","y")</f>
        <v>19</v>
      </c>
      <c r="F59" s="18" t="s">
        <v>30</v>
      </c>
      <c r="G59" s="15" t="s">
        <v>31</v>
      </c>
      <c r="H59" s="14">
        <v>54.0</v>
      </c>
      <c r="I59" s="19">
        <v>0.022800925925925974</v>
      </c>
      <c r="J59" s="19">
        <f t="shared" ref="J59:J70" si="11">I59-$I$59</f>
        <v>0</v>
      </c>
      <c r="K59" s="20">
        <f t="shared" ref="K59:K70" si="12">I59/5.9</f>
        <v>0.003864563716</v>
      </c>
      <c r="L59" s="21" t="s">
        <v>21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4">
        <v>2.0</v>
      </c>
      <c r="B60" s="15" t="s">
        <v>374</v>
      </c>
      <c r="C60" s="15" t="s">
        <v>134</v>
      </c>
      <c r="D60" s="16" t="s">
        <v>375</v>
      </c>
      <c r="E60" s="17">
        <f t="shared" si="10"/>
        <v>47</v>
      </c>
      <c r="F60" s="18" t="s">
        <v>19</v>
      </c>
      <c r="G60" s="15" t="s">
        <v>20</v>
      </c>
      <c r="H60" s="14">
        <v>65.0</v>
      </c>
      <c r="I60" s="19">
        <v>0.023611111111111138</v>
      </c>
      <c r="J60" s="19">
        <f t="shared" si="11"/>
        <v>0.0008101851852</v>
      </c>
      <c r="K60" s="20">
        <f t="shared" si="12"/>
        <v>0.004001883239</v>
      </c>
      <c r="L60" s="22" t="s">
        <v>26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4">
        <v>3.0</v>
      </c>
      <c r="B61" s="15" t="s">
        <v>376</v>
      </c>
      <c r="C61" s="15" t="s">
        <v>377</v>
      </c>
      <c r="D61" s="16" t="s">
        <v>378</v>
      </c>
      <c r="E61" s="17">
        <f t="shared" si="10"/>
        <v>66</v>
      </c>
      <c r="F61" s="18" t="s">
        <v>379</v>
      </c>
      <c r="G61" s="15" t="s">
        <v>31</v>
      </c>
      <c r="H61" s="14">
        <v>67.0</v>
      </c>
      <c r="I61" s="19">
        <v>0.02618055555555554</v>
      </c>
      <c r="J61" s="19">
        <f t="shared" si="11"/>
        <v>0.00337962963</v>
      </c>
      <c r="K61" s="20">
        <f t="shared" si="12"/>
        <v>0.004437382298</v>
      </c>
      <c r="L61" s="23" t="s">
        <v>32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4">
        <v>4.0</v>
      </c>
      <c r="B62" s="15" t="s">
        <v>216</v>
      </c>
      <c r="C62" s="15" t="s">
        <v>217</v>
      </c>
      <c r="D62" s="16" t="s">
        <v>218</v>
      </c>
      <c r="E62" s="17">
        <f t="shared" si="10"/>
        <v>53</v>
      </c>
      <c r="F62" s="18" t="s">
        <v>219</v>
      </c>
      <c r="G62" s="15" t="s">
        <v>20</v>
      </c>
      <c r="H62" s="14">
        <v>73.0</v>
      </c>
      <c r="I62" s="19">
        <v>0.026574074074074083</v>
      </c>
      <c r="J62" s="19">
        <f t="shared" si="11"/>
        <v>0.003773148148</v>
      </c>
      <c r="K62" s="20">
        <f t="shared" si="12"/>
        <v>0.004504080352</v>
      </c>
      <c r="L62" s="2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4">
        <v>5.0</v>
      </c>
      <c r="B63" s="15" t="s">
        <v>380</v>
      </c>
      <c r="C63" s="15" t="s">
        <v>134</v>
      </c>
      <c r="D63" s="16" t="s">
        <v>381</v>
      </c>
      <c r="E63" s="17">
        <f t="shared" si="10"/>
        <v>40</v>
      </c>
      <c r="F63" s="18" t="s">
        <v>36</v>
      </c>
      <c r="G63" s="15" t="s">
        <v>20</v>
      </c>
      <c r="H63" s="14">
        <v>59.0</v>
      </c>
      <c r="I63" s="19">
        <v>0.026875000000000093</v>
      </c>
      <c r="J63" s="19">
        <f t="shared" si="11"/>
        <v>0.004074074074</v>
      </c>
      <c r="K63" s="20">
        <f t="shared" si="12"/>
        <v>0.004555084746</v>
      </c>
      <c r="L63" s="2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4">
        <v>6.0</v>
      </c>
      <c r="B64" s="15" t="s">
        <v>226</v>
      </c>
      <c r="C64" s="15" t="s">
        <v>227</v>
      </c>
      <c r="D64" s="16" t="s">
        <v>228</v>
      </c>
      <c r="E64" s="17">
        <f t="shared" si="10"/>
        <v>46</v>
      </c>
      <c r="F64" s="18" t="s">
        <v>19</v>
      </c>
      <c r="G64" s="15" t="s">
        <v>31</v>
      </c>
      <c r="H64" s="14">
        <v>55.0</v>
      </c>
      <c r="I64" s="19">
        <v>0.026863425925925943</v>
      </c>
      <c r="J64" s="19">
        <f t="shared" si="11"/>
        <v>0.0040625</v>
      </c>
      <c r="K64" s="20">
        <f t="shared" si="12"/>
        <v>0.004553123038</v>
      </c>
      <c r="L64" s="2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4">
        <v>7.0</v>
      </c>
      <c r="B65" s="15" t="s">
        <v>212</v>
      </c>
      <c r="C65" s="15" t="s">
        <v>55</v>
      </c>
      <c r="D65" s="16" t="s">
        <v>213</v>
      </c>
      <c r="E65" s="17">
        <f t="shared" si="10"/>
        <v>23</v>
      </c>
      <c r="F65" s="18" t="s">
        <v>30</v>
      </c>
      <c r="G65" s="15" t="s">
        <v>20</v>
      </c>
      <c r="H65" s="14">
        <v>63.0</v>
      </c>
      <c r="I65" s="19">
        <v>0.029467592592592573</v>
      </c>
      <c r="J65" s="19">
        <f t="shared" si="11"/>
        <v>0.006666666667</v>
      </c>
      <c r="K65" s="20">
        <f t="shared" si="12"/>
        <v>0.004994507219</v>
      </c>
      <c r="L65" s="2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4">
        <v>8.0</v>
      </c>
      <c r="B66" s="15" t="s">
        <v>382</v>
      </c>
      <c r="C66" s="15" t="s">
        <v>28</v>
      </c>
      <c r="D66" s="16" t="s">
        <v>383</v>
      </c>
      <c r="E66" s="17">
        <f t="shared" si="10"/>
        <v>52</v>
      </c>
      <c r="F66" s="18" t="s">
        <v>219</v>
      </c>
      <c r="G66" s="15" t="s">
        <v>31</v>
      </c>
      <c r="H66" s="14">
        <v>72.0</v>
      </c>
      <c r="I66" s="19">
        <v>0.031770833333333415</v>
      </c>
      <c r="J66" s="19">
        <f t="shared" si="11"/>
        <v>0.008969907407</v>
      </c>
      <c r="K66" s="20">
        <f t="shared" si="12"/>
        <v>0.005384887006</v>
      </c>
      <c r="L66" s="2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4">
        <v>9.0</v>
      </c>
      <c r="B67" s="15" t="s">
        <v>234</v>
      </c>
      <c r="C67" s="15" t="s">
        <v>45</v>
      </c>
      <c r="D67" s="16" t="s">
        <v>235</v>
      </c>
      <c r="E67" s="17">
        <f t="shared" si="10"/>
        <v>43</v>
      </c>
      <c r="F67" s="18" t="s">
        <v>36</v>
      </c>
      <c r="G67" s="15" t="s">
        <v>20</v>
      </c>
      <c r="H67" s="14">
        <v>64.0</v>
      </c>
      <c r="I67" s="19">
        <v>0.03429398148148155</v>
      </c>
      <c r="J67" s="19">
        <f t="shared" si="11"/>
        <v>0.01149305556</v>
      </c>
      <c r="K67" s="20">
        <f t="shared" si="12"/>
        <v>0.005812539234</v>
      </c>
      <c r="L67" s="2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4">
        <v>10.0</v>
      </c>
      <c r="B68" s="15" t="s">
        <v>384</v>
      </c>
      <c r="C68" s="15" t="s">
        <v>300</v>
      </c>
      <c r="D68" s="16" t="s">
        <v>385</v>
      </c>
      <c r="E68" s="17">
        <f t="shared" si="10"/>
        <v>46</v>
      </c>
      <c r="F68" s="18" t="s">
        <v>19</v>
      </c>
      <c r="G68" s="15" t="s">
        <v>386</v>
      </c>
      <c r="H68" s="14">
        <v>62.0</v>
      </c>
      <c r="I68" s="19">
        <v>0.0365509259259259</v>
      </c>
      <c r="J68" s="19">
        <f t="shared" si="11"/>
        <v>0.01375</v>
      </c>
      <c r="K68" s="20">
        <f t="shared" si="12"/>
        <v>0.006195072191</v>
      </c>
      <c r="L68" s="2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4">
        <v>11.0</v>
      </c>
      <c r="B69" s="15" t="s">
        <v>37</v>
      </c>
      <c r="C69" s="15" t="s">
        <v>38</v>
      </c>
      <c r="D69" s="16" t="s">
        <v>39</v>
      </c>
      <c r="E69" s="17">
        <f t="shared" si="10"/>
        <v>29</v>
      </c>
      <c r="F69" s="18" t="s">
        <v>30</v>
      </c>
      <c r="G69" s="15" t="s">
        <v>31</v>
      </c>
      <c r="H69" s="14">
        <v>57.0</v>
      </c>
      <c r="I69" s="19">
        <v>0.04021990740740744</v>
      </c>
      <c r="J69" s="19">
        <f t="shared" si="11"/>
        <v>0.01741898148</v>
      </c>
      <c r="K69" s="20">
        <f t="shared" si="12"/>
        <v>0.006816933459</v>
      </c>
      <c r="L69" s="2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4">
        <v>12.0</v>
      </c>
      <c r="B70" s="15" t="s">
        <v>243</v>
      </c>
      <c r="C70" s="15" t="s">
        <v>55</v>
      </c>
      <c r="D70" s="16" t="s">
        <v>244</v>
      </c>
      <c r="E70" s="17">
        <f t="shared" si="10"/>
        <v>60</v>
      </c>
      <c r="F70" s="18" t="s">
        <v>245</v>
      </c>
      <c r="G70" s="15" t="s">
        <v>31</v>
      </c>
      <c r="H70" s="14">
        <v>66.0</v>
      </c>
      <c r="I70" s="19">
        <v>0.04282407407407407</v>
      </c>
      <c r="J70" s="19">
        <f t="shared" si="11"/>
        <v>0.02002314815</v>
      </c>
      <c r="K70" s="20">
        <f t="shared" si="12"/>
        <v>0.00725831764</v>
      </c>
      <c r="L70" s="2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2"/>
      <c r="B71" s="33" t="s">
        <v>251</v>
      </c>
      <c r="C71" s="33" t="s">
        <v>28</v>
      </c>
      <c r="D71" s="34" t="s">
        <v>252</v>
      </c>
      <c r="E71" s="35">
        <f t="shared" si="10"/>
        <v>17</v>
      </c>
      <c r="F71" s="49" t="s">
        <v>253</v>
      </c>
      <c r="G71" s="33" t="s">
        <v>20</v>
      </c>
      <c r="H71" s="32"/>
      <c r="I71" s="36" t="s">
        <v>70</v>
      </c>
      <c r="J71" s="36"/>
      <c r="K71" s="36"/>
      <c r="L71" s="3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2"/>
      <c r="B72" s="33" t="s">
        <v>254</v>
      </c>
      <c r="C72" s="33" t="s">
        <v>116</v>
      </c>
      <c r="D72" s="34" t="s">
        <v>255</v>
      </c>
      <c r="E72" s="35">
        <f t="shared" si="10"/>
        <v>37</v>
      </c>
      <c r="F72" s="49" t="s">
        <v>25</v>
      </c>
      <c r="G72" s="33" t="s">
        <v>20</v>
      </c>
      <c r="H72" s="32"/>
      <c r="I72" s="36" t="s">
        <v>70</v>
      </c>
      <c r="J72" s="36"/>
      <c r="K72" s="36"/>
      <c r="L72" s="3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3" t="s">
        <v>76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4">
        <v>1.0</v>
      </c>
      <c r="B74" s="15" t="s">
        <v>256</v>
      </c>
      <c r="C74" s="15" t="s">
        <v>196</v>
      </c>
      <c r="D74" s="16" t="s">
        <v>257</v>
      </c>
      <c r="E74" s="17">
        <f t="shared" ref="E74:E80" si="13">DATEDIF(D74,"01.03.2025","y")</f>
        <v>37</v>
      </c>
      <c r="F74" s="18" t="s">
        <v>168</v>
      </c>
      <c r="G74" s="15" t="s">
        <v>20</v>
      </c>
      <c r="H74" s="14">
        <v>52.0</v>
      </c>
      <c r="I74" s="19">
        <v>0.029398148148148118</v>
      </c>
      <c r="J74" s="19">
        <f t="shared" ref="J74:J80" si="14">I74-$I$74</f>
        <v>0</v>
      </c>
      <c r="K74" s="20">
        <f t="shared" ref="K74:K80" si="15">I74/5.9</f>
        <v>0.004982736974</v>
      </c>
      <c r="L74" s="21" t="s">
        <v>21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4">
        <v>2.0</v>
      </c>
      <c r="B75" s="15" t="s">
        <v>387</v>
      </c>
      <c r="C75" s="15" t="s">
        <v>388</v>
      </c>
      <c r="D75" s="16" t="s">
        <v>389</v>
      </c>
      <c r="E75" s="17">
        <f t="shared" si="13"/>
        <v>24</v>
      </c>
      <c r="F75" s="18" t="s">
        <v>175</v>
      </c>
      <c r="G75" s="15" t="s">
        <v>390</v>
      </c>
      <c r="H75" s="14">
        <v>56.0</v>
      </c>
      <c r="I75" s="19">
        <v>0.03445601851851854</v>
      </c>
      <c r="J75" s="19">
        <f t="shared" si="14"/>
        <v>0.00505787037</v>
      </c>
      <c r="K75" s="20">
        <f t="shared" si="15"/>
        <v>0.005840003139</v>
      </c>
      <c r="L75" s="22" t="s">
        <v>26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4">
        <v>3.0</v>
      </c>
      <c r="B76" s="15" t="s">
        <v>391</v>
      </c>
      <c r="C76" s="15" t="s">
        <v>362</v>
      </c>
      <c r="D76" s="16" t="s">
        <v>392</v>
      </c>
      <c r="E76" s="17">
        <f t="shared" si="13"/>
        <v>34</v>
      </c>
      <c r="F76" s="18" t="s">
        <v>175</v>
      </c>
      <c r="G76" s="15" t="s">
        <v>31</v>
      </c>
      <c r="H76" s="14">
        <v>69.0</v>
      </c>
      <c r="I76" s="19">
        <v>0.03804398148148158</v>
      </c>
      <c r="J76" s="19">
        <f t="shared" si="14"/>
        <v>0.008645833333</v>
      </c>
      <c r="K76" s="20">
        <f t="shared" si="15"/>
        <v>0.006448132454</v>
      </c>
      <c r="L76" s="23" t="s">
        <v>32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4">
        <v>4.0</v>
      </c>
      <c r="B77" s="15" t="s">
        <v>283</v>
      </c>
      <c r="C77" s="15" t="s">
        <v>156</v>
      </c>
      <c r="D77" s="16" t="s">
        <v>284</v>
      </c>
      <c r="E77" s="17">
        <f t="shared" si="13"/>
        <v>47</v>
      </c>
      <c r="F77" s="18" t="s">
        <v>84</v>
      </c>
      <c r="G77" s="15" t="s">
        <v>31</v>
      </c>
      <c r="H77" s="14">
        <v>53.0</v>
      </c>
      <c r="I77" s="19">
        <v>0.03907407407407415</v>
      </c>
      <c r="J77" s="19">
        <f t="shared" si="14"/>
        <v>0.009675925926</v>
      </c>
      <c r="K77" s="20">
        <f t="shared" si="15"/>
        <v>0.006622724419</v>
      </c>
      <c r="L77" s="2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4">
        <v>5.0</v>
      </c>
      <c r="B78" s="15" t="s">
        <v>393</v>
      </c>
      <c r="C78" s="15" t="s">
        <v>159</v>
      </c>
      <c r="D78" s="16" t="s">
        <v>394</v>
      </c>
      <c r="E78" s="17">
        <f t="shared" si="13"/>
        <v>28</v>
      </c>
      <c r="F78" s="18" t="s">
        <v>175</v>
      </c>
      <c r="G78" s="15" t="s">
        <v>31</v>
      </c>
      <c r="H78" s="14">
        <v>58.0</v>
      </c>
      <c r="I78" s="19">
        <v>0.0402083333333334</v>
      </c>
      <c r="J78" s="19">
        <f t="shared" si="14"/>
        <v>0.01081018519</v>
      </c>
      <c r="K78" s="20">
        <f t="shared" si="15"/>
        <v>0.006814971751</v>
      </c>
      <c r="L78" s="2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4">
        <v>6.0</v>
      </c>
      <c r="B79" s="15" t="s">
        <v>395</v>
      </c>
      <c r="C79" s="15" t="s">
        <v>396</v>
      </c>
      <c r="D79" s="16" t="s">
        <v>397</v>
      </c>
      <c r="E79" s="17">
        <f t="shared" si="13"/>
        <v>33</v>
      </c>
      <c r="F79" s="18" t="s">
        <v>175</v>
      </c>
      <c r="G79" s="15" t="s">
        <v>63</v>
      </c>
      <c r="H79" s="14">
        <v>71.0</v>
      </c>
      <c r="I79" s="19">
        <v>0.04410879629629638</v>
      </c>
      <c r="J79" s="19">
        <f t="shared" si="14"/>
        <v>0.01471064815</v>
      </c>
      <c r="K79" s="20">
        <f t="shared" si="15"/>
        <v>0.007476067169</v>
      </c>
      <c r="L79" s="2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4">
        <v>7.0</v>
      </c>
      <c r="B80" s="15" t="s">
        <v>398</v>
      </c>
      <c r="C80" s="15" t="s">
        <v>399</v>
      </c>
      <c r="D80" s="16" t="s">
        <v>400</v>
      </c>
      <c r="E80" s="17">
        <f t="shared" si="13"/>
        <v>26</v>
      </c>
      <c r="F80" s="18" t="s">
        <v>175</v>
      </c>
      <c r="G80" s="15" t="s">
        <v>20</v>
      </c>
      <c r="H80" s="14">
        <v>68.0</v>
      </c>
      <c r="I80" s="19">
        <v>0.04961805555555554</v>
      </c>
      <c r="J80" s="19">
        <f t="shared" si="14"/>
        <v>0.02021990741</v>
      </c>
      <c r="K80" s="20">
        <f t="shared" si="15"/>
        <v>0.008409839925</v>
      </c>
      <c r="L80" s="2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" t="s">
        <v>401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" t="s">
        <v>1</v>
      </c>
      <c r="B83" s="7" t="s">
        <v>2</v>
      </c>
      <c r="C83" s="2"/>
      <c r="D83" s="2"/>
      <c r="E83" s="2"/>
      <c r="F83" s="2"/>
      <c r="G83" s="3"/>
      <c r="H83" s="5" t="s">
        <v>3</v>
      </c>
      <c r="I83" s="7" t="s">
        <v>4</v>
      </c>
      <c r="J83" s="2"/>
      <c r="K83" s="8"/>
      <c r="L83" s="5" t="s">
        <v>5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9"/>
      <c r="B84" s="10" t="s">
        <v>6</v>
      </c>
      <c r="C84" s="11" t="s">
        <v>7</v>
      </c>
      <c r="D84" s="12" t="s">
        <v>8</v>
      </c>
      <c r="E84" s="11" t="s">
        <v>9</v>
      </c>
      <c r="F84" s="11" t="s">
        <v>10</v>
      </c>
      <c r="G84" s="10" t="s">
        <v>11</v>
      </c>
      <c r="H84" s="9"/>
      <c r="I84" s="10" t="s">
        <v>12</v>
      </c>
      <c r="J84" s="10" t="s">
        <v>13</v>
      </c>
      <c r="K84" s="10" t="s">
        <v>14</v>
      </c>
      <c r="L84" s="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0" t="s">
        <v>299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4">
        <v>1.0</v>
      </c>
      <c r="B86" s="15" t="s">
        <v>234</v>
      </c>
      <c r="C86" s="15" t="s">
        <v>221</v>
      </c>
      <c r="D86" s="16">
        <v>42395.0</v>
      </c>
      <c r="E86" s="17">
        <f>DATEDIF(D86,"01.03.2025","y")</f>
        <v>9</v>
      </c>
      <c r="F86" s="18" t="s">
        <v>302</v>
      </c>
      <c r="G86" s="15" t="s">
        <v>20</v>
      </c>
      <c r="H86" s="14">
        <v>1.0</v>
      </c>
      <c r="I86" s="19">
        <v>0.005462962962962963</v>
      </c>
      <c r="J86" s="19"/>
      <c r="K86" s="20">
        <f>I86/1.15</f>
        <v>0.004750402576</v>
      </c>
      <c r="L86" s="21" t="s">
        <v>21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1"/>
      <c r="B87" s="4"/>
      <c r="C87" s="4"/>
      <c r="D87" s="52"/>
      <c r="E87" s="4"/>
      <c r="F87" s="4"/>
      <c r="G87" s="4"/>
      <c r="H87" s="5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1"/>
      <c r="B88" s="4"/>
      <c r="C88" s="4"/>
      <c r="D88" s="52"/>
      <c r="E88" s="4"/>
      <c r="F88" s="4"/>
      <c r="G88" s="4"/>
      <c r="H88" s="5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1"/>
      <c r="B89" s="4"/>
      <c r="C89" s="4"/>
      <c r="D89" s="52"/>
      <c r="E89" s="4"/>
      <c r="F89" s="4"/>
      <c r="G89" s="4"/>
      <c r="H89" s="5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1"/>
      <c r="B90" s="4"/>
      <c r="C90" s="4"/>
      <c r="D90" s="52"/>
      <c r="E90" s="4"/>
      <c r="F90" s="4"/>
      <c r="G90" s="4"/>
      <c r="H90" s="5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1"/>
      <c r="B91" s="4"/>
      <c r="C91" s="4"/>
      <c r="D91" s="52"/>
      <c r="E91" s="4"/>
      <c r="F91" s="4"/>
      <c r="G91" s="4"/>
      <c r="H91" s="5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1"/>
      <c r="B92" s="4"/>
      <c r="C92" s="4"/>
      <c r="D92" s="52"/>
      <c r="E92" s="4"/>
      <c r="F92" s="4"/>
      <c r="G92" s="4"/>
      <c r="H92" s="5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1"/>
      <c r="B93" s="4"/>
      <c r="C93" s="4"/>
      <c r="D93" s="52"/>
      <c r="E93" s="4"/>
      <c r="F93" s="4"/>
      <c r="G93" s="4"/>
      <c r="H93" s="5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1"/>
      <c r="B94" s="4"/>
      <c r="C94" s="4"/>
      <c r="D94" s="52"/>
      <c r="E94" s="4"/>
      <c r="F94" s="4"/>
      <c r="G94" s="4"/>
      <c r="H94" s="5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1"/>
      <c r="B95" s="4"/>
      <c r="C95" s="4"/>
      <c r="D95" s="52"/>
      <c r="E95" s="4"/>
      <c r="F95" s="4"/>
      <c r="G95" s="4"/>
      <c r="H95" s="5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1"/>
      <c r="B96" s="4"/>
      <c r="C96" s="4"/>
      <c r="D96" s="52"/>
      <c r="E96" s="4"/>
      <c r="F96" s="4"/>
      <c r="G96" s="4"/>
      <c r="H96" s="5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1"/>
      <c r="B97" s="4"/>
      <c r="C97" s="4"/>
      <c r="D97" s="52"/>
      <c r="E97" s="4"/>
      <c r="F97" s="4"/>
      <c r="G97" s="4"/>
      <c r="H97" s="5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1"/>
      <c r="B98" s="4"/>
      <c r="C98" s="4"/>
      <c r="D98" s="52"/>
      <c r="E98" s="4"/>
      <c r="F98" s="4"/>
      <c r="G98" s="4"/>
      <c r="H98" s="5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1"/>
      <c r="B99" s="4"/>
      <c r="C99" s="4"/>
      <c r="D99" s="52"/>
      <c r="E99" s="4"/>
      <c r="F99" s="4"/>
      <c r="G99" s="4"/>
      <c r="H99" s="5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1"/>
      <c r="B100" s="4"/>
      <c r="C100" s="4"/>
      <c r="D100" s="52"/>
      <c r="E100" s="4"/>
      <c r="F100" s="4"/>
      <c r="G100" s="4"/>
      <c r="H100" s="5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1"/>
      <c r="B101" s="4"/>
      <c r="C101" s="4"/>
      <c r="D101" s="52"/>
      <c r="E101" s="4"/>
      <c r="F101" s="4"/>
      <c r="G101" s="4"/>
      <c r="H101" s="5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1"/>
      <c r="B102" s="4"/>
      <c r="C102" s="4"/>
      <c r="D102" s="52"/>
      <c r="E102" s="4"/>
      <c r="F102" s="4"/>
      <c r="G102" s="4"/>
      <c r="H102" s="5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1"/>
      <c r="B103" s="4"/>
      <c r="C103" s="4"/>
      <c r="D103" s="52"/>
      <c r="E103" s="4"/>
      <c r="F103" s="4"/>
      <c r="G103" s="4"/>
      <c r="H103" s="5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1"/>
      <c r="B104" s="4"/>
      <c r="C104" s="4"/>
      <c r="D104" s="52"/>
      <c r="E104" s="4"/>
      <c r="F104" s="4"/>
      <c r="G104" s="4"/>
      <c r="H104" s="5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1"/>
      <c r="B105" s="4"/>
      <c r="C105" s="4"/>
      <c r="D105" s="52"/>
      <c r="E105" s="4"/>
      <c r="F105" s="4"/>
      <c r="G105" s="4"/>
      <c r="H105" s="5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1"/>
      <c r="B106" s="4"/>
      <c r="C106" s="4"/>
      <c r="D106" s="52"/>
      <c r="E106" s="4"/>
      <c r="F106" s="4"/>
      <c r="G106" s="4"/>
      <c r="H106" s="5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1"/>
      <c r="B107" s="4"/>
      <c r="C107" s="4"/>
      <c r="D107" s="52"/>
      <c r="E107" s="4"/>
      <c r="F107" s="4"/>
      <c r="G107" s="4"/>
      <c r="H107" s="5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1"/>
      <c r="B108" s="4"/>
      <c r="C108" s="4"/>
      <c r="D108" s="52"/>
      <c r="E108" s="4"/>
      <c r="F108" s="4"/>
      <c r="G108" s="4"/>
      <c r="H108" s="5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1"/>
      <c r="B109" s="4"/>
      <c r="C109" s="4"/>
      <c r="D109" s="52"/>
      <c r="E109" s="4"/>
      <c r="F109" s="4"/>
      <c r="G109" s="4"/>
      <c r="H109" s="5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1"/>
      <c r="B110" s="4"/>
      <c r="C110" s="4"/>
      <c r="D110" s="52"/>
      <c r="E110" s="4"/>
      <c r="F110" s="4"/>
      <c r="G110" s="4"/>
      <c r="H110" s="5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1"/>
      <c r="B111" s="4"/>
      <c r="C111" s="4"/>
      <c r="D111" s="52"/>
      <c r="E111" s="4"/>
      <c r="F111" s="4"/>
      <c r="G111" s="4"/>
      <c r="H111" s="5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1"/>
      <c r="B112" s="4"/>
      <c r="C112" s="4"/>
      <c r="D112" s="52"/>
      <c r="E112" s="4"/>
      <c r="F112" s="4"/>
      <c r="G112" s="4"/>
      <c r="H112" s="5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1"/>
      <c r="B113" s="4"/>
      <c r="C113" s="4"/>
      <c r="D113" s="52"/>
      <c r="E113" s="4"/>
      <c r="F113" s="4"/>
      <c r="G113" s="4"/>
      <c r="H113" s="5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1"/>
      <c r="B114" s="4"/>
      <c r="C114" s="4"/>
      <c r="D114" s="52"/>
      <c r="E114" s="4"/>
      <c r="F114" s="4"/>
      <c r="G114" s="4"/>
      <c r="H114" s="5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1"/>
      <c r="B115" s="4"/>
      <c r="C115" s="4"/>
      <c r="D115" s="52"/>
      <c r="E115" s="4"/>
      <c r="F115" s="4"/>
      <c r="G115" s="4"/>
      <c r="H115" s="5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1"/>
      <c r="B116" s="4"/>
      <c r="C116" s="4"/>
      <c r="D116" s="52"/>
      <c r="E116" s="4"/>
      <c r="F116" s="4"/>
      <c r="G116" s="4"/>
      <c r="H116" s="5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1"/>
      <c r="B117" s="4"/>
      <c r="C117" s="4"/>
      <c r="D117" s="52"/>
      <c r="E117" s="4"/>
      <c r="F117" s="4"/>
      <c r="G117" s="4"/>
      <c r="H117" s="5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1"/>
      <c r="B118" s="4"/>
      <c r="C118" s="4"/>
      <c r="D118" s="52"/>
      <c r="E118" s="4"/>
      <c r="F118" s="4"/>
      <c r="G118" s="4"/>
      <c r="H118" s="5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1"/>
      <c r="B119" s="4"/>
      <c r="C119" s="4"/>
      <c r="D119" s="52"/>
      <c r="E119" s="4"/>
      <c r="F119" s="4"/>
      <c r="G119" s="4"/>
      <c r="H119" s="5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1"/>
      <c r="B120" s="4"/>
      <c r="C120" s="4"/>
      <c r="D120" s="52"/>
      <c r="E120" s="4"/>
      <c r="F120" s="4"/>
      <c r="G120" s="4"/>
      <c r="H120" s="5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1"/>
      <c r="B121" s="4"/>
      <c r="C121" s="4"/>
      <c r="D121" s="52"/>
      <c r="E121" s="4"/>
      <c r="F121" s="4"/>
      <c r="G121" s="4"/>
      <c r="H121" s="5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1"/>
      <c r="B122" s="4"/>
      <c r="C122" s="4"/>
      <c r="D122" s="52"/>
      <c r="E122" s="4"/>
      <c r="F122" s="4"/>
      <c r="G122" s="4"/>
      <c r="H122" s="5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1"/>
      <c r="B123" s="4"/>
      <c r="C123" s="4"/>
      <c r="D123" s="52"/>
      <c r="E123" s="4"/>
      <c r="F123" s="4"/>
      <c r="G123" s="4"/>
      <c r="H123" s="5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1"/>
      <c r="B124" s="4"/>
      <c r="C124" s="4"/>
      <c r="D124" s="52"/>
      <c r="E124" s="4"/>
      <c r="F124" s="4"/>
      <c r="G124" s="4"/>
      <c r="H124" s="5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1"/>
      <c r="B125" s="4"/>
      <c r="C125" s="4"/>
      <c r="D125" s="52"/>
      <c r="E125" s="4"/>
      <c r="F125" s="4"/>
      <c r="G125" s="4"/>
      <c r="H125" s="5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1"/>
      <c r="B126" s="4"/>
      <c r="C126" s="4"/>
      <c r="D126" s="52"/>
      <c r="E126" s="4"/>
      <c r="F126" s="4"/>
      <c r="G126" s="4"/>
      <c r="H126" s="5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1"/>
      <c r="B127" s="4"/>
      <c r="C127" s="4"/>
      <c r="D127" s="52"/>
      <c r="E127" s="4"/>
      <c r="F127" s="4"/>
      <c r="G127" s="4"/>
      <c r="H127" s="5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1"/>
      <c r="B128" s="4"/>
      <c r="C128" s="4"/>
      <c r="D128" s="52"/>
      <c r="E128" s="4"/>
      <c r="F128" s="4"/>
      <c r="G128" s="4"/>
      <c r="H128" s="5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1"/>
      <c r="B129" s="4"/>
      <c r="C129" s="4"/>
      <c r="D129" s="52"/>
      <c r="E129" s="4"/>
      <c r="F129" s="4"/>
      <c r="G129" s="4"/>
      <c r="H129" s="5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1"/>
      <c r="B130" s="4"/>
      <c r="C130" s="4"/>
      <c r="D130" s="52"/>
      <c r="E130" s="4"/>
      <c r="F130" s="4"/>
      <c r="G130" s="4"/>
      <c r="H130" s="5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1"/>
      <c r="B131" s="4"/>
      <c r="C131" s="4"/>
      <c r="D131" s="52"/>
      <c r="E131" s="4"/>
      <c r="F131" s="4"/>
      <c r="G131" s="4"/>
      <c r="H131" s="5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1"/>
      <c r="B132" s="4"/>
      <c r="C132" s="4"/>
      <c r="D132" s="52"/>
      <c r="E132" s="4"/>
      <c r="F132" s="4"/>
      <c r="G132" s="4"/>
      <c r="H132" s="5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1"/>
      <c r="B133" s="4"/>
      <c r="C133" s="4"/>
      <c r="D133" s="52"/>
      <c r="E133" s="4"/>
      <c r="F133" s="4"/>
      <c r="G133" s="4"/>
      <c r="H133" s="5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1"/>
      <c r="B134" s="4"/>
      <c r="C134" s="4"/>
      <c r="D134" s="52"/>
      <c r="E134" s="4"/>
      <c r="F134" s="4"/>
      <c r="G134" s="4"/>
      <c r="H134" s="5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1"/>
      <c r="B135" s="4"/>
      <c r="C135" s="4"/>
      <c r="D135" s="52"/>
      <c r="E135" s="4"/>
      <c r="F135" s="4"/>
      <c r="G135" s="4"/>
      <c r="H135" s="5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1"/>
      <c r="B136" s="4"/>
      <c r="C136" s="4"/>
      <c r="D136" s="52"/>
      <c r="E136" s="4"/>
      <c r="F136" s="4"/>
      <c r="G136" s="4"/>
      <c r="H136" s="5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1"/>
      <c r="B137" s="4"/>
      <c r="C137" s="4"/>
      <c r="D137" s="52"/>
      <c r="E137" s="4"/>
      <c r="F137" s="4"/>
      <c r="G137" s="4"/>
      <c r="H137" s="5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1"/>
      <c r="B138" s="4"/>
      <c r="C138" s="4"/>
      <c r="D138" s="52"/>
      <c r="E138" s="4"/>
      <c r="F138" s="4"/>
      <c r="G138" s="4"/>
      <c r="H138" s="5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1"/>
      <c r="B139" s="4"/>
      <c r="C139" s="4"/>
      <c r="D139" s="52"/>
      <c r="E139" s="4"/>
      <c r="F139" s="4"/>
      <c r="G139" s="4"/>
      <c r="H139" s="5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1"/>
      <c r="B140" s="4"/>
      <c r="C140" s="4"/>
      <c r="D140" s="52"/>
      <c r="E140" s="4"/>
      <c r="F140" s="4"/>
      <c r="G140" s="4"/>
      <c r="H140" s="5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1"/>
      <c r="B141" s="4"/>
      <c r="C141" s="4"/>
      <c r="D141" s="52"/>
      <c r="E141" s="4"/>
      <c r="F141" s="4"/>
      <c r="G141" s="4"/>
      <c r="H141" s="5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1"/>
      <c r="B142" s="4"/>
      <c r="C142" s="4"/>
      <c r="D142" s="52"/>
      <c r="E142" s="4"/>
      <c r="F142" s="4"/>
      <c r="G142" s="4"/>
      <c r="H142" s="5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1"/>
      <c r="B143" s="4"/>
      <c r="C143" s="4"/>
      <c r="D143" s="52"/>
      <c r="E143" s="4"/>
      <c r="F143" s="4"/>
      <c r="G143" s="4"/>
      <c r="H143" s="5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1"/>
      <c r="B144" s="4"/>
      <c r="C144" s="4"/>
      <c r="D144" s="52"/>
      <c r="E144" s="4"/>
      <c r="F144" s="4"/>
      <c r="G144" s="4"/>
      <c r="H144" s="5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1"/>
      <c r="B145" s="4"/>
      <c r="C145" s="4"/>
      <c r="D145" s="52"/>
      <c r="E145" s="4"/>
      <c r="F145" s="4"/>
      <c r="G145" s="4"/>
      <c r="H145" s="5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1"/>
      <c r="B146" s="4"/>
      <c r="C146" s="4"/>
      <c r="D146" s="52"/>
      <c r="E146" s="4"/>
      <c r="F146" s="4"/>
      <c r="G146" s="4"/>
      <c r="H146" s="5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1"/>
      <c r="B147" s="4"/>
      <c r="C147" s="4"/>
      <c r="D147" s="52"/>
      <c r="E147" s="4"/>
      <c r="F147" s="4"/>
      <c r="G147" s="4"/>
      <c r="H147" s="5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1"/>
      <c r="B148" s="4"/>
      <c r="C148" s="4"/>
      <c r="D148" s="52"/>
      <c r="E148" s="4"/>
      <c r="F148" s="4"/>
      <c r="G148" s="4"/>
      <c r="H148" s="5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1"/>
      <c r="B149" s="4"/>
      <c r="C149" s="4"/>
      <c r="D149" s="52"/>
      <c r="E149" s="4"/>
      <c r="F149" s="4"/>
      <c r="G149" s="4"/>
      <c r="H149" s="5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1"/>
      <c r="B150" s="4"/>
      <c r="C150" s="4"/>
      <c r="D150" s="52"/>
      <c r="E150" s="4"/>
      <c r="F150" s="4"/>
      <c r="G150" s="4"/>
      <c r="H150" s="5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1"/>
      <c r="B151" s="4"/>
      <c r="C151" s="4"/>
      <c r="D151" s="52"/>
      <c r="E151" s="4"/>
      <c r="F151" s="4"/>
      <c r="G151" s="4"/>
      <c r="H151" s="5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1"/>
      <c r="B152" s="4"/>
      <c r="C152" s="4"/>
      <c r="D152" s="52"/>
      <c r="E152" s="4"/>
      <c r="F152" s="4"/>
      <c r="G152" s="4"/>
      <c r="H152" s="5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1"/>
      <c r="B153" s="4"/>
      <c r="C153" s="4"/>
      <c r="D153" s="52"/>
      <c r="E153" s="4"/>
      <c r="F153" s="4"/>
      <c r="G153" s="4"/>
      <c r="H153" s="5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1"/>
      <c r="B154" s="4"/>
      <c r="C154" s="4"/>
      <c r="D154" s="52"/>
      <c r="E154" s="4"/>
      <c r="F154" s="4"/>
      <c r="G154" s="4"/>
      <c r="H154" s="5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1"/>
      <c r="B155" s="4"/>
      <c r="C155" s="4"/>
      <c r="D155" s="52"/>
      <c r="E155" s="4"/>
      <c r="F155" s="4"/>
      <c r="G155" s="4"/>
      <c r="H155" s="5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1"/>
      <c r="B156" s="4"/>
      <c r="C156" s="4"/>
      <c r="D156" s="52"/>
      <c r="E156" s="4"/>
      <c r="F156" s="4"/>
      <c r="G156" s="4"/>
      <c r="H156" s="5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1"/>
      <c r="B157" s="4"/>
      <c r="C157" s="4"/>
      <c r="D157" s="52"/>
      <c r="E157" s="4"/>
      <c r="F157" s="4"/>
      <c r="G157" s="4"/>
      <c r="H157" s="5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1"/>
      <c r="B158" s="4"/>
      <c r="C158" s="4"/>
      <c r="D158" s="52"/>
      <c r="E158" s="4"/>
      <c r="F158" s="4"/>
      <c r="G158" s="4"/>
      <c r="H158" s="5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1"/>
      <c r="B159" s="4"/>
      <c r="C159" s="4"/>
      <c r="D159" s="52"/>
      <c r="E159" s="4"/>
      <c r="F159" s="4"/>
      <c r="G159" s="4"/>
      <c r="H159" s="5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1"/>
      <c r="B160" s="4"/>
      <c r="C160" s="4"/>
      <c r="D160" s="52"/>
      <c r="E160" s="4"/>
      <c r="F160" s="4"/>
      <c r="G160" s="4"/>
      <c r="H160" s="5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1"/>
      <c r="B161" s="4"/>
      <c r="C161" s="4"/>
      <c r="D161" s="52"/>
      <c r="E161" s="4"/>
      <c r="F161" s="4"/>
      <c r="G161" s="4"/>
      <c r="H161" s="5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1"/>
      <c r="B162" s="4"/>
      <c r="C162" s="4"/>
      <c r="D162" s="52"/>
      <c r="E162" s="4"/>
      <c r="F162" s="4"/>
      <c r="G162" s="4"/>
      <c r="H162" s="5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1"/>
      <c r="B163" s="4"/>
      <c r="C163" s="4"/>
      <c r="D163" s="52"/>
      <c r="E163" s="4"/>
      <c r="F163" s="4"/>
      <c r="G163" s="4"/>
      <c r="H163" s="5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1"/>
      <c r="B164" s="4"/>
      <c r="C164" s="4"/>
      <c r="D164" s="52"/>
      <c r="E164" s="4"/>
      <c r="F164" s="4"/>
      <c r="G164" s="4"/>
      <c r="H164" s="5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1"/>
      <c r="B165" s="4"/>
      <c r="C165" s="4"/>
      <c r="D165" s="52"/>
      <c r="E165" s="4"/>
      <c r="F165" s="4"/>
      <c r="G165" s="4"/>
      <c r="H165" s="5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1"/>
      <c r="B166" s="4"/>
      <c r="C166" s="4"/>
      <c r="D166" s="52"/>
      <c r="E166" s="4"/>
      <c r="F166" s="4"/>
      <c r="G166" s="4"/>
      <c r="H166" s="5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1"/>
      <c r="B167" s="4"/>
      <c r="C167" s="4"/>
      <c r="D167" s="52"/>
      <c r="E167" s="4"/>
      <c r="F167" s="4"/>
      <c r="G167" s="4"/>
      <c r="H167" s="5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1"/>
      <c r="B168" s="4"/>
      <c r="C168" s="4"/>
      <c r="D168" s="52"/>
      <c r="E168" s="4"/>
      <c r="F168" s="4"/>
      <c r="G168" s="4"/>
      <c r="H168" s="5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1"/>
      <c r="B169" s="4"/>
      <c r="C169" s="4"/>
      <c r="D169" s="52"/>
      <c r="E169" s="4"/>
      <c r="F169" s="4"/>
      <c r="G169" s="4"/>
      <c r="H169" s="5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1"/>
      <c r="B170" s="4"/>
      <c r="C170" s="4"/>
      <c r="D170" s="52"/>
      <c r="E170" s="4"/>
      <c r="F170" s="4"/>
      <c r="G170" s="4"/>
      <c r="H170" s="5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1"/>
      <c r="B171" s="4"/>
      <c r="C171" s="4"/>
      <c r="D171" s="52"/>
      <c r="E171" s="4"/>
      <c r="F171" s="4"/>
      <c r="G171" s="4"/>
      <c r="H171" s="5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1"/>
      <c r="B172" s="4"/>
      <c r="C172" s="4"/>
      <c r="D172" s="52"/>
      <c r="E172" s="4"/>
      <c r="F172" s="4"/>
      <c r="G172" s="4"/>
      <c r="H172" s="5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1"/>
      <c r="B173" s="4"/>
      <c r="C173" s="4"/>
      <c r="D173" s="52"/>
      <c r="E173" s="4"/>
      <c r="F173" s="4"/>
      <c r="G173" s="4"/>
      <c r="H173" s="5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1"/>
      <c r="B174" s="4"/>
      <c r="C174" s="4"/>
      <c r="D174" s="52"/>
      <c r="E174" s="4"/>
      <c r="F174" s="4"/>
      <c r="G174" s="4"/>
      <c r="H174" s="5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1"/>
      <c r="B175" s="4"/>
      <c r="C175" s="4"/>
      <c r="D175" s="52"/>
      <c r="E175" s="4"/>
      <c r="F175" s="4"/>
      <c r="G175" s="4"/>
      <c r="H175" s="5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1"/>
      <c r="B176" s="4"/>
      <c r="C176" s="4"/>
      <c r="D176" s="52"/>
      <c r="E176" s="4"/>
      <c r="F176" s="4"/>
      <c r="G176" s="4"/>
      <c r="H176" s="5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1"/>
      <c r="B177" s="4"/>
      <c r="C177" s="4"/>
      <c r="D177" s="52"/>
      <c r="E177" s="4"/>
      <c r="F177" s="4"/>
      <c r="G177" s="4"/>
      <c r="H177" s="5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1"/>
      <c r="B178" s="4"/>
      <c r="C178" s="4"/>
      <c r="D178" s="52"/>
      <c r="E178" s="4"/>
      <c r="F178" s="4"/>
      <c r="G178" s="4"/>
      <c r="H178" s="5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1"/>
      <c r="B179" s="4"/>
      <c r="C179" s="4"/>
      <c r="D179" s="52"/>
      <c r="E179" s="4"/>
      <c r="F179" s="4"/>
      <c r="G179" s="4"/>
      <c r="H179" s="5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1"/>
      <c r="B180" s="4"/>
      <c r="C180" s="4"/>
      <c r="D180" s="52"/>
      <c r="E180" s="4"/>
      <c r="F180" s="4"/>
      <c r="G180" s="4"/>
      <c r="H180" s="5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1"/>
      <c r="B181" s="4"/>
      <c r="C181" s="4"/>
      <c r="D181" s="52"/>
      <c r="E181" s="4"/>
      <c r="F181" s="4"/>
      <c r="G181" s="4"/>
      <c r="H181" s="5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1"/>
      <c r="B182" s="4"/>
      <c r="C182" s="4"/>
      <c r="D182" s="52"/>
      <c r="E182" s="4"/>
      <c r="F182" s="4"/>
      <c r="G182" s="4"/>
      <c r="H182" s="5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1"/>
      <c r="B183" s="4"/>
      <c r="C183" s="4"/>
      <c r="D183" s="52"/>
      <c r="E183" s="4"/>
      <c r="F183" s="4"/>
      <c r="G183" s="4"/>
      <c r="H183" s="5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1"/>
      <c r="B184" s="4"/>
      <c r="C184" s="4"/>
      <c r="D184" s="52"/>
      <c r="E184" s="4"/>
      <c r="F184" s="4"/>
      <c r="G184" s="4"/>
      <c r="H184" s="5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1"/>
      <c r="B185" s="4"/>
      <c r="C185" s="4"/>
      <c r="D185" s="52"/>
      <c r="E185" s="4"/>
      <c r="F185" s="4"/>
      <c r="G185" s="4"/>
      <c r="H185" s="5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1"/>
      <c r="B186" s="4"/>
      <c r="C186" s="4"/>
      <c r="D186" s="52"/>
      <c r="E186" s="4"/>
      <c r="F186" s="4"/>
      <c r="G186" s="4"/>
      <c r="H186" s="5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1"/>
      <c r="B187" s="4"/>
      <c r="C187" s="4"/>
      <c r="D187" s="52"/>
      <c r="E187" s="4"/>
      <c r="F187" s="4"/>
      <c r="G187" s="4"/>
      <c r="H187" s="5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1"/>
      <c r="B188" s="4"/>
      <c r="C188" s="4"/>
      <c r="D188" s="52"/>
      <c r="E188" s="4"/>
      <c r="F188" s="4"/>
      <c r="G188" s="4"/>
      <c r="H188" s="5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1"/>
      <c r="B189" s="4"/>
      <c r="C189" s="4"/>
      <c r="D189" s="52"/>
      <c r="E189" s="4"/>
      <c r="F189" s="4"/>
      <c r="G189" s="4"/>
      <c r="H189" s="5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1"/>
      <c r="B190" s="4"/>
      <c r="C190" s="4"/>
      <c r="D190" s="52"/>
      <c r="E190" s="4"/>
      <c r="F190" s="4"/>
      <c r="G190" s="4"/>
      <c r="H190" s="5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1"/>
      <c r="B191" s="4"/>
      <c r="C191" s="4"/>
      <c r="D191" s="52"/>
      <c r="E191" s="4"/>
      <c r="F191" s="4"/>
      <c r="G191" s="4"/>
      <c r="H191" s="5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1"/>
      <c r="B192" s="4"/>
      <c r="C192" s="4"/>
      <c r="D192" s="52"/>
      <c r="E192" s="4"/>
      <c r="F192" s="4"/>
      <c r="G192" s="4"/>
      <c r="H192" s="5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1"/>
      <c r="B193" s="4"/>
      <c r="C193" s="4"/>
      <c r="D193" s="52"/>
      <c r="E193" s="4"/>
      <c r="F193" s="4"/>
      <c r="G193" s="4"/>
      <c r="H193" s="5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1"/>
      <c r="B194" s="4"/>
      <c r="C194" s="4"/>
      <c r="D194" s="52"/>
      <c r="E194" s="4"/>
      <c r="F194" s="4"/>
      <c r="G194" s="4"/>
      <c r="H194" s="5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1"/>
      <c r="B195" s="4"/>
      <c r="C195" s="4"/>
      <c r="D195" s="52"/>
      <c r="E195" s="4"/>
      <c r="F195" s="4"/>
      <c r="G195" s="4"/>
      <c r="H195" s="5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1"/>
      <c r="B196" s="4"/>
      <c r="C196" s="4"/>
      <c r="D196" s="52"/>
      <c r="E196" s="4"/>
      <c r="F196" s="4"/>
      <c r="G196" s="4"/>
      <c r="H196" s="5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1"/>
      <c r="B197" s="4"/>
      <c r="C197" s="4"/>
      <c r="D197" s="52"/>
      <c r="E197" s="4"/>
      <c r="F197" s="4"/>
      <c r="G197" s="4"/>
      <c r="H197" s="5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1"/>
      <c r="B198" s="4"/>
      <c r="C198" s="4"/>
      <c r="D198" s="52"/>
      <c r="E198" s="4"/>
      <c r="F198" s="4"/>
      <c r="G198" s="4"/>
      <c r="H198" s="5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1"/>
      <c r="B199" s="4"/>
      <c r="C199" s="4"/>
      <c r="D199" s="52"/>
      <c r="E199" s="4"/>
      <c r="F199" s="4"/>
      <c r="G199" s="4"/>
      <c r="H199" s="5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1"/>
      <c r="B200" s="4"/>
      <c r="C200" s="4"/>
      <c r="D200" s="52"/>
      <c r="E200" s="4"/>
      <c r="F200" s="4"/>
      <c r="G200" s="4"/>
      <c r="H200" s="5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1"/>
      <c r="B201" s="4"/>
      <c r="C201" s="4"/>
      <c r="D201" s="52"/>
      <c r="E201" s="4"/>
      <c r="F201" s="4"/>
      <c r="G201" s="4"/>
      <c r="H201" s="5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1"/>
      <c r="B202" s="4"/>
      <c r="C202" s="4"/>
      <c r="D202" s="52"/>
      <c r="E202" s="4"/>
      <c r="F202" s="4"/>
      <c r="G202" s="4"/>
      <c r="H202" s="5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1"/>
      <c r="B203" s="4"/>
      <c r="C203" s="4"/>
      <c r="D203" s="52"/>
      <c r="E203" s="4"/>
      <c r="F203" s="4"/>
      <c r="G203" s="4"/>
      <c r="H203" s="5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1"/>
      <c r="B204" s="4"/>
      <c r="C204" s="4"/>
      <c r="D204" s="52"/>
      <c r="E204" s="4"/>
      <c r="F204" s="4"/>
      <c r="G204" s="4"/>
      <c r="H204" s="5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1"/>
      <c r="B205" s="4"/>
      <c r="C205" s="4"/>
      <c r="D205" s="52"/>
      <c r="E205" s="4"/>
      <c r="F205" s="4"/>
      <c r="G205" s="4"/>
      <c r="H205" s="5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1"/>
      <c r="B206" s="4"/>
      <c r="C206" s="4"/>
      <c r="D206" s="52"/>
      <c r="E206" s="4"/>
      <c r="F206" s="4"/>
      <c r="G206" s="4"/>
      <c r="H206" s="5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1"/>
      <c r="B207" s="4"/>
      <c r="C207" s="4"/>
      <c r="D207" s="52"/>
      <c r="E207" s="4"/>
      <c r="F207" s="4"/>
      <c r="G207" s="4"/>
      <c r="H207" s="5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1"/>
      <c r="B208" s="4"/>
      <c r="C208" s="4"/>
      <c r="D208" s="52"/>
      <c r="E208" s="4"/>
      <c r="F208" s="4"/>
      <c r="G208" s="4"/>
      <c r="H208" s="5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1"/>
      <c r="B209" s="4"/>
      <c r="C209" s="4"/>
      <c r="D209" s="52"/>
      <c r="E209" s="4"/>
      <c r="F209" s="4"/>
      <c r="G209" s="4"/>
      <c r="H209" s="5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1"/>
      <c r="B210" s="4"/>
      <c r="C210" s="4"/>
      <c r="D210" s="52"/>
      <c r="E210" s="4"/>
      <c r="F210" s="4"/>
      <c r="G210" s="4"/>
      <c r="H210" s="5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1"/>
      <c r="B211" s="4"/>
      <c r="C211" s="4"/>
      <c r="D211" s="52"/>
      <c r="E211" s="4"/>
      <c r="F211" s="4"/>
      <c r="G211" s="4"/>
      <c r="H211" s="5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1"/>
      <c r="B212" s="4"/>
      <c r="C212" s="4"/>
      <c r="D212" s="52"/>
      <c r="E212" s="4"/>
      <c r="F212" s="4"/>
      <c r="G212" s="4"/>
      <c r="H212" s="5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1"/>
      <c r="B213" s="4"/>
      <c r="C213" s="4"/>
      <c r="D213" s="52"/>
      <c r="E213" s="4"/>
      <c r="F213" s="4"/>
      <c r="G213" s="4"/>
      <c r="H213" s="5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1"/>
      <c r="B214" s="4"/>
      <c r="C214" s="4"/>
      <c r="D214" s="52"/>
      <c r="E214" s="4"/>
      <c r="F214" s="4"/>
      <c r="G214" s="4"/>
      <c r="H214" s="5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1"/>
      <c r="B215" s="4"/>
      <c r="C215" s="4"/>
      <c r="D215" s="52"/>
      <c r="E215" s="4"/>
      <c r="F215" s="4"/>
      <c r="G215" s="4"/>
      <c r="H215" s="5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1"/>
      <c r="B216" s="4"/>
      <c r="C216" s="4"/>
      <c r="D216" s="52"/>
      <c r="E216" s="4"/>
      <c r="F216" s="4"/>
      <c r="G216" s="4"/>
      <c r="H216" s="5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1"/>
      <c r="B217" s="4"/>
      <c r="C217" s="4"/>
      <c r="D217" s="52"/>
      <c r="E217" s="4"/>
      <c r="F217" s="4"/>
      <c r="G217" s="4"/>
      <c r="H217" s="5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1"/>
      <c r="B218" s="4"/>
      <c r="C218" s="4"/>
      <c r="D218" s="52"/>
      <c r="E218" s="4"/>
      <c r="F218" s="4"/>
      <c r="G218" s="4"/>
      <c r="H218" s="5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1"/>
      <c r="B219" s="4"/>
      <c r="C219" s="4"/>
      <c r="D219" s="52"/>
      <c r="E219" s="4"/>
      <c r="F219" s="4"/>
      <c r="G219" s="4"/>
      <c r="H219" s="5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1"/>
      <c r="B220" s="4"/>
      <c r="C220" s="4"/>
      <c r="D220" s="52"/>
      <c r="E220" s="4"/>
      <c r="F220" s="4"/>
      <c r="G220" s="4"/>
      <c r="H220" s="5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1"/>
      <c r="B221" s="4"/>
      <c r="C221" s="4"/>
      <c r="D221" s="52"/>
      <c r="E221" s="4"/>
      <c r="F221" s="4"/>
      <c r="G221" s="4"/>
      <c r="H221" s="5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1"/>
      <c r="B222" s="4"/>
      <c r="C222" s="4"/>
      <c r="D222" s="52"/>
      <c r="E222" s="4"/>
      <c r="F222" s="4"/>
      <c r="G222" s="4"/>
      <c r="H222" s="5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1"/>
      <c r="B223" s="4"/>
      <c r="C223" s="4"/>
      <c r="D223" s="52"/>
      <c r="E223" s="4"/>
      <c r="F223" s="4"/>
      <c r="G223" s="4"/>
      <c r="H223" s="5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1"/>
      <c r="B224" s="4"/>
      <c r="C224" s="4"/>
      <c r="D224" s="52"/>
      <c r="E224" s="4"/>
      <c r="F224" s="4"/>
      <c r="G224" s="4"/>
      <c r="H224" s="5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1"/>
      <c r="B225" s="4"/>
      <c r="C225" s="4"/>
      <c r="D225" s="52"/>
      <c r="E225" s="4"/>
      <c r="F225" s="4"/>
      <c r="G225" s="4"/>
      <c r="H225" s="5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1"/>
      <c r="B226" s="4"/>
      <c r="C226" s="4"/>
      <c r="D226" s="52"/>
      <c r="E226" s="4"/>
      <c r="F226" s="4"/>
      <c r="G226" s="4"/>
      <c r="H226" s="5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1"/>
      <c r="B227" s="4"/>
      <c r="C227" s="4"/>
      <c r="D227" s="52"/>
      <c r="E227" s="4"/>
      <c r="F227" s="4"/>
      <c r="G227" s="4"/>
      <c r="H227" s="5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1"/>
      <c r="B228" s="4"/>
      <c r="C228" s="4"/>
      <c r="D228" s="52"/>
      <c r="E228" s="4"/>
      <c r="F228" s="4"/>
      <c r="G228" s="4"/>
      <c r="H228" s="5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1"/>
      <c r="B229" s="4"/>
      <c r="C229" s="4"/>
      <c r="D229" s="52"/>
      <c r="E229" s="4"/>
      <c r="F229" s="4"/>
      <c r="G229" s="4"/>
      <c r="H229" s="5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1"/>
      <c r="B230" s="4"/>
      <c r="C230" s="4"/>
      <c r="D230" s="52"/>
      <c r="E230" s="4"/>
      <c r="F230" s="4"/>
      <c r="G230" s="4"/>
      <c r="H230" s="5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1"/>
      <c r="B231" s="4"/>
      <c r="C231" s="4"/>
      <c r="D231" s="52"/>
      <c r="E231" s="4"/>
      <c r="F231" s="4"/>
      <c r="G231" s="4"/>
      <c r="H231" s="5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1"/>
      <c r="B232" s="4"/>
      <c r="C232" s="4"/>
      <c r="D232" s="52"/>
      <c r="E232" s="4"/>
      <c r="F232" s="4"/>
      <c r="G232" s="4"/>
      <c r="H232" s="5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1"/>
      <c r="B233" s="4"/>
      <c r="C233" s="4"/>
      <c r="D233" s="52"/>
      <c r="E233" s="4"/>
      <c r="F233" s="4"/>
      <c r="G233" s="4"/>
      <c r="H233" s="5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1"/>
      <c r="B234" s="4"/>
      <c r="C234" s="4"/>
      <c r="D234" s="52"/>
      <c r="E234" s="4"/>
      <c r="F234" s="4"/>
      <c r="G234" s="4"/>
      <c r="H234" s="5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1"/>
      <c r="B235" s="4"/>
      <c r="C235" s="4"/>
      <c r="D235" s="52"/>
      <c r="E235" s="4"/>
      <c r="F235" s="4"/>
      <c r="G235" s="4"/>
      <c r="H235" s="5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1"/>
      <c r="B236" s="4"/>
      <c r="C236" s="4"/>
      <c r="D236" s="52"/>
      <c r="E236" s="4"/>
      <c r="F236" s="4"/>
      <c r="G236" s="4"/>
      <c r="H236" s="5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1"/>
      <c r="B237" s="4"/>
      <c r="C237" s="4"/>
      <c r="D237" s="52"/>
      <c r="E237" s="4"/>
      <c r="F237" s="4"/>
      <c r="G237" s="4"/>
      <c r="H237" s="5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1"/>
      <c r="B238" s="4"/>
      <c r="C238" s="4"/>
      <c r="D238" s="52"/>
      <c r="E238" s="4"/>
      <c r="F238" s="4"/>
      <c r="G238" s="4"/>
      <c r="H238" s="5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1"/>
      <c r="B239" s="4"/>
      <c r="C239" s="4"/>
      <c r="D239" s="52"/>
      <c r="E239" s="4"/>
      <c r="F239" s="4"/>
      <c r="G239" s="4"/>
      <c r="H239" s="5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1"/>
      <c r="B240" s="4"/>
      <c r="C240" s="4"/>
      <c r="D240" s="52"/>
      <c r="E240" s="4"/>
      <c r="F240" s="4"/>
      <c r="G240" s="4"/>
      <c r="H240" s="5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1"/>
      <c r="B241" s="4"/>
      <c r="C241" s="4"/>
      <c r="D241" s="52"/>
      <c r="E241" s="4"/>
      <c r="F241" s="4"/>
      <c r="G241" s="4"/>
      <c r="H241" s="5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1"/>
      <c r="B242" s="4"/>
      <c r="C242" s="4"/>
      <c r="D242" s="52"/>
      <c r="E242" s="4"/>
      <c r="F242" s="4"/>
      <c r="G242" s="4"/>
      <c r="H242" s="5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1"/>
      <c r="B243" s="4"/>
      <c r="C243" s="4"/>
      <c r="D243" s="52"/>
      <c r="E243" s="4"/>
      <c r="F243" s="4"/>
      <c r="G243" s="4"/>
      <c r="H243" s="5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1"/>
      <c r="B244" s="4"/>
      <c r="C244" s="4"/>
      <c r="D244" s="52"/>
      <c r="E244" s="4"/>
      <c r="F244" s="4"/>
      <c r="G244" s="4"/>
      <c r="H244" s="5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1"/>
      <c r="B245" s="4"/>
      <c r="C245" s="4"/>
      <c r="D245" s="52"/>
      <c r="E245" s="4"/>
      <c r="F245" s="4"/>
      <c r="G245" s="4"/>
      <c r="H245" s="5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1"/>
      <c r="B246" s="4"/>
      <c r="C246" s="4"/>
      <c r="D246" s="52"/>
      <c r="E246" s="4"/>
      <c r="F246" s="4"/>
      <c r="G246" s="4"/>
      <c r="H246" s="5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1"/>
      <c r="B247" s="4"/>
      <c r="C247" s="4"/>
      <c r="D247" s="52"/>
      <c r="E247" s="4"/>
      <c r="F247" s="4"/>
      <c r="G247" s="4"/>
      <c r="H247" s="5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1"/>
      <c r="B248" s="4"/>
      <c r="C248" s="4"/>
      <c r="D248" s="52"/>
      <c r="E248" s="4"/>
      <c r="F248" s="4"/>
      <c r="G248" s="4"/>
      <c r="H248" s="5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1"/>
      <c r="B249" s="4"/>
      <c r="C249" s="4"/>
      <c r="D249" s="52"/>
      <c r="E249" s="4"/>
      <c r="F249" s="4"/>
      <c r="G249" s="4"/>
      <c r="H249" s="5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1"/>
      <c r="B250" s="4"/>
      <c r="C250" s="4"/>
      <c r="D250" s="52"/>
      <c r="E250" s="4"/>
      <c r="F250" s="4"/>
      <c r="G250" s="4"/>
      <c r="H250" s="5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1"/>
      <c r="B251" s="4"/>
      <c r="C251" s="4"/>
      <c r="D251" s="52"/>
      <c r="E251" s="4"/>
      <c r="F251" s="4"/>
      <c r="G251" s="4"/>
      <c r="H251" s="5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1"/>
      <c r="B252" s="4"/>
      <c r="C252" s="4"/>
      <c r="D252" s="52"/>
      <c r="E252" s="4"/>
      <c r="F252" s="4"/>
      <c r="G252" s="4"/>
      <c r="H252" s="5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1"/>
      <c r="B253" s="4"/>
      <c r="C253" s="4"/>
      <c r="D253" s="52"/>
      <c r="E253" s="4"/>
      <c r="F253" s="4"/>
      <c r="G253" s="4"/>
      <c r="H253" s="5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1"/>
      <c r="B254" s="4"/>
      <c r="C254" s="4"/>
      <c r="D254" s="52"/>
      <c r="E254" s="4"/>
      <c r="F254" s="4"/>
      <c r="G254" s="4"/>
      <c r="H254" s="5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1"/>
      <c r="B255" s="4"/>
      <c r="C255" s="4"/>
      <c r="D255" s="52"/>
      <c r="E255" s="4"/>
      <c r="F255" s="4"/>
      <c r="G255" s="4"/>
      <c r="H255" s="5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1"/>
      <c r="B256" s="4"/>
      <c r="C256" s="4"/>
      <c r="D256" s="52"/>
      <c r="E256" s="4"/>
      <c r="F256" s="4"/>
      <c r="G256" s="4"/>
      <c r="H256" s="5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1"/>
      <c r="B257" s="4"/>
      <c r="C257" s="4"/>
      <c r="D257" s="52"/>
      <c r="E257" s="4"/>
      <c r="F257" s="4"/>
      <c r="G257" s="4"/>
      <c r="H257" s="5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1"/>
      <c r="B258" s="4"/>
      <c r="C258" s="4"/>
      <c r="D258" s="52"/>
      <c r="E258" s="4"/>
      <c r="F258" s="4"/>
      <c r="G258" s="4"/>
      <c r="H258" s="5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1"/>
      <c r="B259" s="4"/>
      <c r="C259" s="4"/>
      <c r="D259" s="52"/>
      <c r="E259" s="4"/>
      <c r="F259" s="4"/>
      <c r="G259" s="4"/>
      <c r="H259" s="5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1"/>
      <c r="B260" s="4"/>
      <c r="C260" s="4"/>
      <c r="D260" s="52"/>
      <c r="E260" s="4"/>
      <c r="F260" s="4"/>
      <c r="G260" s="4"/>
      <c r="H260" s="5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1"/>
      <c r="B261" s="4"/>
      <c r="C261" s="4"/>
      <c r="D261" s="52"/>
      <c r="E261" s="4"/>
      <c r="F261" s="4"/>
      <c r="G261" s="4"/>
      <c r="H261" s="5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1"/>
      <c r="B262" s="4"/>
      <c r="C262" s="4"/>
      <c r="D262" s="52"/>
      <c r="E262" s="4"/>
      <c r="F262" s="4"/>
      <c r="G262" s="4"/>
      <c r="H262" s="5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1"/>
      <c r="B263" s="4"/>
      <c r="C263" s="4"/>
      <c r="D263" s="52"/>
      <c r="E263" s="4"/>
      <c r="F263" s="4"/>
      <c r="G263" s="4"/>
      <c r="H263" s="5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1"/>
      <c r="B264" s="4"/>
      <c r="C264" s="4"/>
      <c r="D264" s="52"/>
      <c r="E264" s="4"/>
      <c r="F264" s="4"/>
      <c r="G264" s="4"/>
      <c r="H264" s="5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1"/>
      <c r="B265" s="4"/>
      <c r="C265" s="4"/>
      <c r="D265" s="52"/>
      <c r="E265" s="4"/>
      <c r="F265" s="4"/>
      <c r="G265" s="4"/>
      <c r="H265" s="5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1"/>
      <c r="B266" s="4"/>
      <c r="C266" s="4"/>
      <c r="D266" s="52"/>
      <c r="E266" s="4"/>
      <c r="F266" s="4"/>
      <c r="G266" s="4"/>
      <c r="H266" s="5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1"/>
      <c r="B267" s="4"/>
      <c r="C267" s="4"/>
      <c r="D267" s="52"/>
      <c r="E267" s="4"/>
      <c r="F267" s="4"/>
      <c r="G267" s="4"/>
      <c r="H267" s="5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1"/>
      <c r="B268" s="4"/>
      <c r="C268" s="4"/>
      <c r="D268" s="52"/>
      <c r="E268" s="4"/>
      <c r="F268" s="4"/>
      <c r="G268" s="4"/>
      <c r="H268" s="5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1"/>
      <c r="B269" s="4"/>
      <c r="C269" s="4"/>
      <c r="D269" s="52"/>
      <c r="E269" s="4"/>
      <c r="F269" s="4"/>
      <c r="G269" s="4"/>
      <c r="H269" s="5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1"/>
      <c r="B270" s="4"/>
      <c r="C270" s="4"/>
      <c r="D270" s="52"/>
      <c r="E270" s="4"/>
      <c r="F270" s="4"/>
      <c r="G270" s="4"/>
      <c r="H270" s="5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1"/>
      <c r="B271" s="4"/>
      <c r="C271" s="4"/>
      <c r="D271" s="52"/>
      <c r="E271" s="4"/>
      <c r="F271" s="4"/>
      <c r="G271" s="4"/>
      <c r="H271" s="5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1"/>
      <c r="B272" s="4"/>
      <c r="C272" s="4"/>
      <c r="D272" s="52"/>
      <c r="E272" s="4"/>
      <c r="F272" s="4"/>
      <c r="G272" s="4"/>
      <c r="H272" s="5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1"/>
      <c r="B273" s="4"/>
      <c r="C273" s="4"/>
      <c r="D273" s="52"/>
      <c r="E273" s="4"/>
      <c r="F273" s="4"/>
      <c r="G273" s="4"/>
      <c r="H273" s="5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1"/>
      <c r="B274" s="4"/>
      <c r="C274" s="4"/>
      <c r="D274" s="52"/>
      <c r="E274" s="4"/>
      <c r="F274" s="4"/>
      <c r="G274" s="4"/>
      <c r="H274" s="5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1"/>
      <c r="B275" s="4"/>
      <c r="C275" s="4"/>
      <c r="D275" s="52"/>
      <c r="E275" s="4"/>
      <c r="F275" s="4"/>
      <c r="G275" s="4"/>
      <c r="H275" s="5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1"/>
      <c r="B276" s="4"/>
      <c r="C276" s="4"/>
      <c r="D276" s="52"/>
      <c r="E276" s="4"/>
      <c r="F276" s="4"/>
      <c r="G276" s="4"/>
      <c r="H276" s="5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1"/>
      <c r="B277" s="4"/>
      <c r="C277" s="4"/>
      <c r="D277" s="52"/>
      <c r="E277" s="4"/>
      <c r="F277" s="4"/>
      <c r="G277" s="4"/>
      <c r="H277" s="5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1"/>
      <c r="B278" s="4"/>
      <c r="C278" s="4"/>
      <c r="D278" s="52"/>
      <c r="E278" s="4"/>
      <c r="F278" s="4"/>
      <c r="G278" s="4"/>
      <c r="H278" s="5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1"/>
      <c r="B279" s="4"/>
      <c r="C279" s="4"/>
      <c r="D279" s="52"/>
      <c r="E279" s="4"/>
      <c r="F279" s="4"/>
      <c r="G279" s="4"/>
      <c r="H279" s="5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1"/>
      <c r="B280" s="4"/>
      <c r="C280" s="4"/>
      <c r="D280" s="52"/>
      <c r="E280" s="4"/>
      <c r="F280" s="4"/>
      <c r="G280" s="4"/>
      <c r="H280" s="5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1"/>
      <c r="B281" s="4"/>
      <c r="C281" s="4"/>
      <c r="D281" s="52"/>
      <c r="E281" s="4"/>
      <c r="F281" s="4"/>
      <c r="G281" s="4"/>
      <c r="H281" s="5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1"/>
      <c r="B282" s="4"/>
      <c r="C282" s="4"/>
      <c r="D282" s="52"/>
      <c r="E282" s="4"/>
      <c r="F282" s="4"/>
      <c r="G282" s="4"/>
      <c r="H282" s="5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1"/>
      <c r="B283" s="4"/>
      <c r="C283" s="4"/>
      <c r="D283" s="52"/>
      <c r="E283" s="4"/>
      <c r="F283" s="4"/>
      <c r="G283" s="4"/>
      <c r="H283" s="5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1"/>
      <c r="B284" s="4"/>
      <c r="C284" s="4"/>
      <c r="D284" s="52"/>
      <c r="E284" s="4"/>
      <c r="F284" s="4"/>
      <c r="G284" s="4"/>
      <c r="H284" s="5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:L1"/>
    <mergeCell ref="A2:A3"/>
    <mergeCell ref="B2:G2"/>
    <mergeCell ref="H2:H3"/>
    <mergeCell ref="I2:K2"/>
    <mergeCell ref="L2:L3"/>
    <mergeCell ref="A4:L4"/>
    <mergeCell ref="A14:L14"/>
    <mergeCell ref="A16:L16"/>
    <mergeCell ref="A17:L17"/>
    <mergeCell ref="A18:A19"/>
    <mergeCell ref="H18:H19"/>
    <mergeCell ref="I18:K18"/>
    <mergeCell ref="L18:L19"/>
    <mergeCell ref="B56:G56"/>
    <mergeCell ref="I56:K56"/>
    <mergeCell ref="B18:G18"/>
    <mergeCell ref="A20:L20"/>
    <mergeCell ref="A43:L43"/>
    <mergeCell ref="A54:L54"/>
    <mergeCell ref="A55:L55"/>
    <mergeCell ref="A56:A57"/>
    <mergeCell ref="H56:H57"/>
    <mergeCell ref="B83:G83"/>
    <mergeCell ref="I83:K83"/>
    <mergeCell ref="L83:L84"/>
    <mergeCell ref="A85:L85"/>
    <mergeCell ref="L56:L57"/>
    <mergeCell ref="A58:L58"/>
    <mergeCell ref="A73:L73"/>
    <mergeCell ref="A81:L81"/>
    <mergeCell ref="A82:L82"/>
    <mergeCell ref="A83:A84"/>
    <mergeCell ref="H83:H84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