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СК" sheetId="1" r:id="rId4"/>
    <sheet state="visible" name="ГВ" sheetId="2" r:id="rId5"/>
    <sheet state="visible" name="ПП" sheetId="3" r:id="rId6"/>
  </sheets>
  <definedNames/>
  <calcPr/>
</workbook>
</file>

<file path=xl/sharedStrings.xml><?xml version="1.0" encoding="utf-8"?>
<sst xmlns="http://schemas.openxmlformats.org/spreadsheetml/2006/main" count="927" uniqueCount="268">
  <si>
    <t>СТРЕЛЫ КУПИДОНА, 21,1 КМ</t>
  </si>
  <si>
    <t>Место</t>
  </si>
  <si>
    <t>Участник</t>
  </si>
  <si>
    <t>№</t>
  </si>
  <si>
    <t>Result</t>
  </si>
  <si>
    <t>Комментарий</t>
  </si>
  <si>
    <t>Фамилия</t>
  </si>
  <si>
    <t>Имя</t>
  </si>
  <si>
    <t>Дата/Рожд</t>
  </si>
  <si>
    <t>Лет</t>
  </si>
  <si>
    <t>Категория</t>
  </si>
  <si>
    <t>Регион</t>
  </si>
  <si>
    <t>Time</t>
  </si>
  <si>
    <t>Split</t>
  </si>
  <si>
    <t>Pace</t>
  </si>
  <si>
    <t>МУЖЧИНЫ</t>
  </si>
  <si>
    <t>Чистяков</t>
  </si>
  <si>
    <t>Михаил</t>
  </si>
  <si>
    <t>М45-49</t>
  </si>
  <si>
    <t>г. Москва</t>
  </si>
  <si>
    <t>GOLD</t>
  </si>
  <si>
    <t>Сарамбаев</t>
  </si>
  <si>
    <t>Геннадий</t>
  </si>
  <si>
    <t>Респ. Марий Эл</t>
  </si>
  <si>
    <t>SILVER</t>
  </si>
  <si>
    <t>Сердюков</t>
  </si>
  <si>
    <t>Евгений</t>
  </si>
  <si>
    <t>М35-39</t>
  </si>
  <si>
    <t>BRONZE</t>
  </si>
  <si>
    <t>Торун</t>
  </si>
  <si>
    <t>Кайа</t>
  </si>
  <si>
    <t>М55-59</t>
  </si>
  <si>
    <t>Респ. Крым</t>
  </si>
  <si>
    <t>DNS</t>
  </si>
  <si>
    <t>ЖЕНЩИНЫ</t>
  </si>
  <si>
    <t>Архипова</t>
  </si>
  <si>
    <t>Оксана</t>
  </si>
  <si>
    <t>Ж35-39</t>
  </si>
  <si>
    <t>Фиалко</t>
  </si>
  <si>
    <t>Ж40-44</t>
  </si>
  <si>
    <t>Лухманова</t>
  </si>
  <si>
    <t>Светалана</t>
  </si>
  <si>
    <t>Смирнова</t>
  </si>
  <si>
    <t>Дарья</t>
  </si>
  <si>
    <t>СТРЕЛЫ КУПИДОНА, 10 КМ</t>
  </si>
  <si>
    <t>Гришко</t>
  </si>
  <si>
    <t>Сергей</t>
  </si>
  <si>
    <t>М18-34</t>
  </si>
  <si>
    <t>Савченко</t>
  </si>
  <si>
    <t>Иван</t>
  </si>
  <si>
    <t>Смирнов</t>
  </si>
  <si>
    <t>Владимир</t>
  </si>
  <si>
    <t>М60-64</t>
  </si>
  <si>
    <t>Рунова</t>
  </si>
  <si>
    <t>Вера</t>
  </si>
  <si>
    <t>Московская обл.</t>
  </si>
  <si>
    <t>СТРЕЛЫ КУПИДОНА, 5 КМ</t>
  </si>
  <si>
    <t>Малофеев</t>
  </si>
  <si>
    <t>Андрей</t>
  </si>
  <si>
    <t>Сусыкин</t>
  </si>
  <si>
    <t>Дмитрий</t>
  </si>
  <si>
    <t>Дрогавцев</t>
  </si>
  <si>
    <t>Павел</t>
  </si>
  <si>
    <t>Орловская обл.</t>
  </si>
  <si>
    <t>Шумский</t>
  </si>
  <si>
    <t>Канов</t>
  </si>
  <si>
    <t>Анатолий</t>
  </si>
  <si>
    <t>М14-17</t>
  </si>
  <si>
    <t>Лазарев</t>
  </si>
  <si>
    <t>Никита</t>
  </si>
  <si>
    <t>Зубов</t>
  </si>
  <si>
    <t>Благовестникова</t>
  </si>
  <si>
    <t>Юлия</t>
  </si>
  <si>
    <t>Иванюшенкова</t>
  </si>
  <si>
    <t>Марина</t>
  </si>
  <si>
    <t>Ж60-64</t>
  </si>
  <si>
    <t>Евсеева</t>
  </si>
  <si>
    <t>Любовь</t>
  </si>
  <si>
    <t>Голикова</t>
  </si>
  <si>
    <t>Ирина</t>
  </si>
  <si>
    <t>Ж45-49</t>
  </si>
  <si>
    <t>Попова</t>
  </si>
  <si>
    <t>Канова</t>
  </si>
  <si>
    <t>Мария</t>
  </si>
  <si>
    <t>Ж10-13</t>
  </si>
  <si>
    <t>Одинцова</t>
  </si>
  <si>
    <t>Олеся</t>
  </si>
  <si>
    <t>Зайцева</t>
  </si>
  <si>
    <t>Анна</t>
  </si>
  <si>
    <t>Ж18-34</t>
  </si>
  <si>
    <t>Галич</t>
  </si>
  <si>
    <t>Татьяна</t>
  </si>
  <si>
    <t>СТРЕЛЫ КУПИДОНА, 1 КМ</t>
  </si>
  <si>
    <t>ДЕВОЧКИ / ДЕВУШКИ</t>
  </si>
  <si>
    <t>Алиса</t>
  </si>
  <si>
    <t>Ж6-9</t>
  </si>
  <si>
    <t xml:space="preserve">  </t>
  </si>
  <si>
    <t>ГАГАРИНСКАЯ ВЕСНА, 21,1 КМ</t>
  </si>
  <si>
    <t>Блашко</t>
  </si>
  <si>
    <t>Морозов</t>
  </si>
  <si>
    <t>Алексей</t>
  </si>
  <si>
    <t>Степнов</t>
  </si>
  <si>
    <t>Станислав</t>
  </si>
  <si>
    <t>Кленов</t>
  </si>
  <si>
    <t>М40-44</t>
  </si>
  <si>
    <t>Ширяев</t>
  </si>
  <si>
    <t>Денис</t>
  </si>
  <si>
    <t>Савин</t>
  </si>
  <si>
    <t>Титов</t>
  </si>
  <si>
    <t>Глазунов</t>
  </si>
  <si>
    <t>Василий</t>
  </si>
  <si>
    <t>Орлова</t>
  </si>
  <si>
    <t>Каширина</t>
  </si>
  <si>
    <t>Ксения</t>
  </si>
  <si>
    <t>Светлана</t>
  </si>
  <si>
    <t>ГАГАРИНСКАЯ ВЕСНА, 10 КМ</t>
  </si>
  <si>
    <t>Шамилев</t>
  </si>
  <si>
    <t>Хабаровский край</t>
  </si>
  <si>
    <t>Кольцовский</t>
  </si>
  <si>
    <t>Артем</t>
  </si>
  <si>
    <t>Горощенко</t>
  </si>
  <si>
    <t>Юхин</t>
  </si>
  <si>
    <t>Александр</t>
  </si>
  <si>
    <t>М70-74</t>
  </si>
  <si>
    <t>Троицкий</t>
  </si>
  <si>
    <t>Антон</t>
  </si>
  <si>
    <t>Кошелев</t>
  </si>
  <si>
    <t>М50-54</t>
  </si>
  <si>
    <t>Шмельков</t>
  </si>
  <si>
    <t>Данила</t>
  </si>
  <si>
    <t>Демидов</t>
  </si>
  <si>
    <t>Ермошкин</t>
  </si>
  <si>
    <t>Федор</t>
  </si>
  <si>
    <t>Борисова</t>
  </si>
  <si>
    <t>Наталья</t>
  </si>
  <si>
    <t>Ерина</t>
  </si>
  <si>
    <t>Жанна</t>
  </si>
  <si>
    <t>Аникина</t>
  </si>
  <si>
    <t>Елизавета</t>
  </si>
  <si>
    <t>Черепанова</t>
  </si>
  <si>
    <t>Алена</t>
  </si>
  <si>
    <t>ГАГАРИНСКАЯ ВЕСНА, 5 КМ</t>
  </si>
  <si>
    <t>Сафронов</t>
  </si>
  <si>
    <t>Крючков</t>
  </si>
  <si>
    <t>Виктор</t>
  </si>
  <si>
    <t>Муромцев</t>
  </si>
  <si>
    <t>Глеб</t>
  </si>
  <si>
    <t>Аврамков</t>
  </si>
  <si>
    <t>Чикваркин</t>
  </si>
  <si>
    <t>Никитин</t>
  </si>
  <si>
    <t>Шишов</t>
  </si>
  <si>
    <t>Олег</t>
  </si>
  <si>
    <t>Максим</t>
  </si>
  <si>
    <t>Лепиш</t>
  </si>
  <si>
    <t>Карасев</t>
  </si>
  <si>
    <t>Косицын</t>
  </si>
  <si>
    <t>Свердловская обл.</t>
  </si>
  <si>
    <t>DNF</t>
  </si>
  <si>
    <t>Лаврентьев</t>
  </si>
  <si>
    <t>Носов</t>
  </si>
  <si>
    <t>Турдалиева</t>
  </si>
  <si>
    <t>Людмила</t>
  </si>
  <si>
    <t>Гребенникова</t>
  </si>
  <si>
    <t>Гуркина</t>
  </si>
  <si>
    <t>Самсонова</t>
  </si>
  <si>
    <t>Виктория</t>
  </si>
  <si>
    <t>Косицына</t>
  </si>
  <si>
    <t>Кирова</t>
  </si>
  <si>
    <t>Инна</t>
  </si>
  <si>
    <t>Зыбарева</t>
  </si>
  <si>
    <t>Королева</t>
  </si>
  <si>
    <t>Ландышева</t>
  </si>
  <si>
    <t>Валентина</t>
  </si>
  <si>
    <t>Логинова</t>
  </si>
  <si>
    <t>Кристина</t>
  </si>
  <si>
    <t>Нелюбина</t>
  </si>
  <si>
    <t>Софья</t>
  </si>
  <si>
    <t>Подчалимова</t>
  </si>
  <si>
    <t>Елена</t>
  </si>
  <si>
    <t>Кузенкова</t>
  </si>
  <si>
    <t>ГАГАРИНСКАЯ ВЕСНА, 1 КМ</t>
  </si>
  <si>
    <t>МАЛЬЧИКИ / ЮНОШИ</t>
  </si>
  <si>
    <t>Исаев</t>
  </si>
  <si>
    <t>Кирилл</t>
  </si>
  <si>
    <t>М10-13</t>
  </si>
  <si>
    <t>Каменев</t>
  </si>
  <si>
    <t>Матвей</t>
  </si>
  <si>
    <t>М6-9</t>
  </si>
  <si>
    <t>Валтонен</t>
  </si>
  <si>
    <t>Васильева</t>
  </si>
  <si>
    <t>Василиса</t>
  </si>
  <si>
    <t>Милана</t>
  </si>
  <si>
    <t>Ксенз</t>
  </si>
  <si>
    <t>ПУТЬ ПОБЕДЫ, 42,2 КМ</t>
  </si>
  <si>
    <t>Родниковский</t>
  </si>
  <si>
    <t>ПУТЬ ПОБЕДЫ, 21,1 КМ</t>
  </si>
  <si>
    <t>Будников</t>
  </si>
  <si>
    <t>Мозолев</t>
  </si>
  <si>
    <t>Ткаченко</t>
  </si>
  <si>
    <t>Ставропольский край</t>
  </si>
  <si>
    <t>Потриденная</t>
  </si>
  <si>
    <t>Даниленко</t>
  </si>
  <si>
    <t>ПУТЬ ПОБЕДЫ, 10 КМ</t>
  </si>
  <si>
    <t>Абдрахимов</t>
  </si>
  <si>
    <t>Альберт</t>
  </si>
  <si>
    <t>Арсеньев</t>
  </si>
  <si>
    <t>Амамбаев</t>
  </si>
  <si>
    <t>Тимур</t>
  </si>
  <si>
    <t>Белянин</t>
  </si>
  <si>
    <t>Рычин</t>
  </si>
  <si>
    <t xml:space="preserve">Хабаровский край </t>
  </si>
  <si>
    <t>Будков</t>
  </si>
  <si>
    <t>Чернышов</t>
  </si>
  <si>
    <t>Костюкевич</t>
  </si>
  <si>
    <t>Николай</t>
  </si>
  <si>
    <t>Мурышкин</t>
  </si>
  <si>
    <t>Топорищев</t>
  </si>
  <si>
    <t>Белоусов</t>
  </si>
  <si>
    <t>М65-69</t>
  </si>
  <si>
    <t>Голухов</t>
  </si>
  <si>
    <t>Привалов</t>
  </si>
  <si>
    <t>Аркадий</t>
  </si>
  <si>
    <t>Кислов</t>
  </si>
  <si>
    <t>Лавриненко</t>
  </si>
  <si>
    <t>Трофимова</t>
  </si>
  <si>
    <t>Рыбкина</t>
  </si>
  <si>
    <t>Баранова</t>
  </si>
  <si>
    <t>Яковлева</t>
  </si>
  <si>
    <t>Кислова</t>
  </si>
  <si>
    <t>Анастасия</t>
  </si>
  <si>
    <t>Абдрахимова</t>
  </si>
  <si>
    <t>ПУТЬ ПОБЕДЫ, 5 КМ</t>
  </si>
  <si>
    <t>Лерман</t>
  </si>
  <si>
    <t>Филипп</t>
  </si>
  <si>
    <t>Хабалашвили</t>
  </si>
  <si>
    <t>Вахтанг</t>
  </si>
  <si>
    <t>Тюканов</t>
  </si>
  <si>
    <t>Илья</t>
  </si>
  <si>
    <t>Маков</t>
  </si>
  <si>
    <t>Артоболевский</t>
  </si>
  <si>
    <t>Арсений</t>
  </si>
  <si>
    <t>Волчков</t>
  </si>
  <si>
    <t>Алексеев</t>
  </si>
  <si>
    <t>Великий</t>
  </si>
  <si>
    <t>Попович</t>
  </si>
  <si>
    <t>Константин</t>
  </si>
  <si>
    <t>Иошина</t>
  </si>
  <si>
    <t>Ж50-54</t>
  </si>
  <si>
    <t>Хряпина</t>
  </si>
  <si>
    <t>Милованова</t>
  </si>
  <si>
    <t>Ольга</t>
  </si>
  <si>
    <t>Лобачева</t>
  </si>
  <si>
    <t>Алла</t>
  </si>
  <si>
    <t>Крупенина</t>
  </si>
  <si>
    <t>Ширяева</t>
  </si>
  <si>
    <t>Харчева</t>
  </si>
  <si>
    <t>Еремина</t>
  </si>
  <si>
    <t>Критикова</t>
  </si>
  <si>
    <t>Екатерина</t>
  </si>
  <si>
    <t>ПУТЬ ПОБЕДЫ, 1 КМ</t>
  </si>
  <si>
    <t>Егор</t>
  </si>
  <si>
    <t>Ионов</t>
  </si>
  <si>
    <t>Марк</t>
  </si>
  <si>
    <t>Милованов</t>
  </si>
  <si>
    <t>Облогин</t>
  </si>
  <si>
    <t>Снимщиков</t>
  </si>
  <si>
    <t>Владислав</t>
  </si>
  <si>
    <t>Арина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</si>
</sst>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dd\.mm\.yyyy"/>
    <numFmt numFmtId="165" formatCode="[hh]:mm:ss"/>
    <numFmt numFmtId="166" formatCode="[mm]:ss"/>
  </numFmts>
  <fonts count="9">
    <font>
      <sz val="11.0"/>
      <color theme="1"/>
      <name val="Calibri"/>
      <scheme val="minor"/>
    </font>
    <font>
      <b/>
      <i/>
      <sz val="10.0"/>
      <color rgb="FFFFFFFF"/>
      <name val="Arial"/>
    </font>
    <font/>
    <font>
      <sz val="11.0"/>
      <color theme="1"/>
      <name val="Calibri"/>
    </font>
    <font>
      <b/>
      <i/>
      <sz val="9.0"/>
      <color theme="0"/>
      <name val="Arial"/>
    </font>
    <font>
      <b/>
      <i/>
      <sz val="9.0"/>
      <color rgb="FFFFFFFF"/>
      <name val="Arial"/>
    </font>
    <font>
      <b/>
      <i/>
      <sz val="10.0"/>
      <color theme="0"/>
      <name val="Arial"/>
    </font>
    <font>
      <sz val="10.0"/>
      <color theme="1"/>
      <name val="Arial"/>
    </font>
    <font>
      <b/>
      <i/>
      <sz val="10.0"/>
      <color theme="1"/>
      <name val="Arial"/>
    </font>
  </fonts>
  <fills count="12">
    <fill>
      <patternFill patternType="none"/>
    </fill>
    <fill>
      <patternFill patternType="lightGray"/>
    </fill>
    <fill>
      <patternFill patternType="solid">
        <fgColor rgb="FFFF0000"/>
        <bgColor rgb="FFFF0000"/>
      </patternFill>
    </fill>
    <fill>
      <patternFill patternType="solid">
        <fgColor rgb="FF0070C0"/>
        <bgColor rgb="FF0070C0"/>
      </patternFill>
    </fill>
    <fill>
      <patternFill patternType="solid">
        <fgColor rgb="FF00B050"/>
        <bgColor rgb="FF00B050"/>
      </patternFill>
    </fill>
    <fill>
      <patternFill patternType="solid">
        <fgColor rgb="FFC5E0B3"/>
        <bgColor rgb="FFC5E0B3"/>
      </patternFill>
    </fill>
    <fill>
      <patternFill patternType="solid">
        <fgColor rgb="FFBF9000"/>
        <bgColor rgb="FFBF9000"/>
      </patternFill>
    </fill>
    <fill>
      <patternFill patternType="solid">
        <fgColor rgb="FF757070"/>
        <bgColor rgb="FF757070"/>
      </patternFill>
    </fill>
    <fill>
      <patternFill patternType="solid">
        <fgColor rgb="FFC55A11"/>
        <bgColor rgb="FFC55A11"/>
      </patternFill>
    </fill>
    <fill>
      <patternFill patternType="solid">
        <fgColor rgb="FFDADADA"/>
        <bgColor rgb="FFDADADA"/>
      </patternFill>
    </fill>
    <fill>
      <patternFill patternType="solid">
        <fgColor rgb="FFD8D8D8"/>
        <bgColor rgb="FFD8D8D8"/>
      </patternFill>
    </fill>
    <fill>
      <patternFill patternType="solid">
        <fgColor rgb="FFFFE598"/>
        <bgColor rgb="FFFFE598"/>
      </patternFill>
    </fill>
  </fills>
  <borders count="11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right/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top style="thin">
        <color rgb="FF000000"/>
      </top>
    </border>
  </borders>
  <cellStyleXfs count="1">
    <xf borderId="0" fillId="0" fontId="0" numFmtId="0" applyAlignment="1" applyFont="1"/>
  </cellStyleXfs>
  <cellXfs count="48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vertical="center"/>
    </xf>
    <xf borderId="2" fillId="0" fontId="2" numFmtId="0" xfId="0" applyBorder="1" applyFont="1"/>
    <xf borderId="3" fillId="0" fontId="2" numFmtId="0" xfId="0" applyBorder="1" applyFont="1"/>
    <xf borderId="0" fillId="0" fontId="3" numFmtId="0" xfId="0" applyFont="1"/>
    <xf borderId="4" fillId="3" fontId="4" numFmtId="0" xfId="0" applyAlignment="1" applyBorder="1" applyFill="1" applyFont="1">
      <alignment horizontal="center" vertical="center"/>
    </xf>
    <xf borderId="1" fillId="3" fontId="5" numFmtId="0" xfId="0" applyAlignment="1" applyBorder="1" applyFont="1">
      <alignment horizontal="center" vertical="center"/>
    </xf>
    <xf borderId="1" fillId="3" fontId="4" numFmtId="0" xfId="0" applyAlignment="1" applyBorder="1" applyFont="1">
      <alignment horizontal="center" vertical="center"/>
    </xf>
    <xf borderId="5" fillId="0" fontId="2" numFmtId="0" xfId="0" applyBorder="1" applyFont="1"/>
    <xf borderId="6" fillId="0" fontId="2" numFmtId="0" xfId="0" applyBorder="1" applyFont="1"/>
    <xf borderId="7" fillId="3" fontId="4" numFmtId="0" xfId="0" applyAlignment="1" applyBorder="1" applyFont="1">
      <alignment horizontal="center" vertical="center"/>
    </xf>
    <xf borderId="8" fillId="3" fontId="4" numFmtId="0" xfId="0" applyAlignment="1" applyBorder="1" applyFont="1">
      <alignment horizontal="center" vertical="center"/>
    </xf>
    <xf borderId="8" fillId="3" fontId="4" numFmtId="164" xfId="0" applyAlignment="1" applyBorder="1" applyFont="1" applyNumberFormat="1">
      <alignment horizontal="center" vertical="center"/>
    </xf>
    <xf borderId="1" fillId="4" fontId="6" numFmtId="0" xfId="0" applyAlignment="1" applyBorder="1" applyFill="1" applyFont="1">
      <alignment horizontal="center" vertical="center"/>
    </xf>
    <xf borderId="9" fillId="5" fontId="7" numFmtId="0" xfId="0" applyAlignment="1" applyBorder="1" applyFill="1" applyFont="1">
      <alignment horizontal="center" vertical="center"/>
    </xf>
    <xf borderId="9" fillId="5" fontId="7" numFmtId="0" xfId="0" applyAlignment="1" applyBorder="1" applyFont="1">
      <alignment horizontal="left" vertical="center"/>
    </xf>
    <xf borderId="9" fillId="5" fontId="7" numFmtId="164" xfId="0" applyAlignment="1" applyBorder="1" applyFont="1" applyNumberFormat="1">
      <alignment horizontal="center" vertical="center"/>
    </xf>
    <xf borderId="7" fillId="5" fontId="7" numFmtId="1" xfId="0" applyAlignment="1" applyBorder="1" applyFont="1" applyNumberFormat="1">
      <alignment horizontal="center" vertical="center"/>
    </xf>
    <xf borderId="7" fillId="5" fontId="7" numFmtId="0" xfId="0" applyAlignment="1" applyBorder="1" applyFont="1">
      <alignment horizontal="center" vertical="center"/>
    </xf>
    <xf borderId="7" fillId="5" fontId="8" numFmtId="165" xfId="0" applyAlignment="1" applyBorder="1" applyFont="1" applyNumberFormat="1">
      <alignment horizontal="center" vertical="center"/>
    </xf>
    <xf borderId="7" fillId="5" fontId="8" numFmtId="166" xfId="0" applyAlignment="1" applyBorder="1" applyFont="1" applyNumberFormat="1">
      <alignment horizontal="center" vertical="center"/>
    </xf>
    <xf borderId="9" fillId="6" fontId="4" numFmtId="1" xfId="0" applyAlignment="1" applyBorder="1" applyFill="1" applyFont="1" applyNumberFormat="1">
      <alignment horizontal="center" vertical="center"/>
    </xf>
    <xf borderId="9" fillId="7" fontId="4" numFmtId="1" xfId="0" applyAlignment="1" applyBorder="1" applyFill="1" applyFont="1" applyNumberFormat="1">
      <alignment horizontal="center" vertical="center"/>
    </xf>
    <xf borderId="9" fillId="8" fontId="4" numFmtId="1" xfId="0" applyAlignment="1" applyBorder="1" applyFill="1" applyFont="1" applyNumberFormat="1">
      <alignment horizontal="center" vertical="center"/>
    </xf>
    <xf borderId="9" fillId="9" fontId="7" numFmtId="0" xfId="0" applyAlignment="1" applyBorder="1" applyFill="1" applyFont="1">
      <alignment horizontal="center" vertical="center"/>
    </xf>
    <xf borderId="9" fillId="9" fontId="7" numFmtId="0" xfId="0" applyAlignment="1" applyBorder="1" applyFont="1">
      <alignment horizontal="left" vertical="center"/>
    </xf>
    <xf borderId="9" fillId="9" fontId="7" numFmtId="164" xfId="0" applyAlignment="1" applyBorder="1" applyFont="1" applyNumberFormat="1">
      <alignment horizontal="center" vertical="center"/>
    </xf>
    <xf borderId="7" fillId="9" fontId="7" numFmtId="1" xfId="0" applyAlignment="1" applyBorder="1" applyFont="1" applyNumberFormat="1">
      <alignment horizontal="center" vertical="center"/>
    </xf>
    <xf borderId="9" fillId="10" fontId="7" numFmtId="0" xfId="0" applyAlignment="1" applyBorder="1" applyFill="1" applyFont="1">
      <alignment horizontal="center" vertical="center"/>
    </xf>
    <xf borderId="7" fillId="9" fontId="8" numFmtId="165" xfId="0" applyAlignment="1" applyBorder="1" applyFont="1" applyNumberFormat="1">
      <alignment horizontal="center" vertical="center"/>
    </xf>
    <xf borderId="7" fillId="10" fontId="8" numFmtId="165" xfId="0" applyAlignment="1" applyBorder="1" applyFont="1" applyNumberFormat="1">
      <alignment horizontal="center" vertical="center"/>
    </xf>
    <xf borderId="9" fillId="10" fontId="8" numFmtId="49" xfId="0" applyAlignment="1" applyBorder="1" applyFont="1" applyNumberFormat="1">
      <alignment horizontal="center" vertical="center"/>
    </xf>
    <xf borderId="10" fillId="0" fontId="3" numFmtId="0" xfId="0" applyAlignment="1" applyBorder="1" applyFont="1">
      <alignment horizontal="center" vertical="center"/>
    </xf>
    <xf borderId="10" fillId="0" fontId="2" numFmtId="0" xfId="0" applyBorder="1" applyFont="1"/>
    <xf borderId="2" fillId="0" fontId="3" numFmtId="0" xfId="0" applyAlignment="1" applyBorder="1" applyFont="1">
      <alignment horizontal="center" vertical="center"/>
    </xf>
    <xf borderId="9" fillId="5" fontId="8" numFmtId="49" xfId="0" applyAlignment="1" applyBorder="1" applyFont="1" applyNumberFormat="1">
      <alignment horizontal="center" vertical="center"/>
    </xf>
    <xf borderId="1" fillId="4" fontId="1" numFmtId="0" xfId="0" applyAlignment="1" applyBorder="1" applyFont="1">
      <alignment horizontal="center" vertical="center"/>
    </xf>
    <xf borderId="0" fillId="0" fontId="3" numFmtId="0" xfId="0" applyAlignment="1" applyFont="1">
      <alignment horizontal="center" vertical="center"/>
    </xf>
    <xf borderId="0" fillId="0" fontId="3" numFmtId="164" xfId="0" applyAlignment="1" applyFont="1" applyNumberFormat="1">
      <alignment horizontal="center"/>
    </xf>
    <xf borderId="7" fillId="9" fontId="7" numFmtId="0" xfId="0" applyAlignment="1" applyBorder="1" applyFont="1">
      <alignment horizontal="center" vertical="center"/>
    </xf>
    <xf borderId="9" fillId="11" fontId="7" numFmtId="0" xfId="0" applyAlignment="1" applyBorder="1" applyFill="1" applyFont="1">
      <alignment horizontal="center" vertical="center"/>
    </xf>
    <xf borderId="9" fillId="11" fontId="7" numFmtId="0" xfId="0" applyAlignment="1" applyBorder="1" applyFont="1">
      <alignment horizontal="left" vertical="center"/>
    </xf>
    <xf borderId="9" fillId="11" fontId="7" numFmtId="164" xfId="0" applyAlignment="1" applyBorder="1" applyFont="1" applyNumberFormat="1">
      <alignment horizontal="center" vertical="center"/>
    </xf>
    <xf borderId="7" fillId="11" fontId="7" numFmtId="1" xfId="0" applyAlignment="1" applyBorder="1" applyFont="1" applyNumberFormat="1">
      <alignment horizontal="center" vertical="center"/>
    </xf>
    <xf borderId="7" fillId="11" fontId="7" numFmtId="0" xfId="0" applyAlignment="1" applyBorder="1" applyFont="1">
      <alignment horizontal="center" vertical="center"/>
    </xf>
    <xf borderId="7" fillId="11" fontId="8" numFmtId="165" xfId="0" applyAlignment="1" applyBorder="1" applyFont="1" applyNumberFormat="1">
      <alignment horizontal="center" vertical="center"/>
    </xf>
    <xf borderId="7" fillId="11" fontId="8" numFmtId="166" xfId="0" applyAlignment="1" applyBorder="1" applyFont="1" applyNumberFormat="1">
      <alignment horizontal="center" vertical="center"/>
    </xf>
    <xf borderId="9" fillId="11" fontId="8" numFmtId="49" xfId="0" applyAlignment="1" applyBorder="1" applyFont="1" applyNumberFormat="1">
      <alignment horizontal="center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0066"/>
    <pageSetUpPr fitToPage="1"/>
  </sheetPr>
  <sheetViews>
    <sheetView workbookViewId="0"/>
  </sheetViews>
  <sheetFormatPr customHeight="1" defaultColWidth="14.43" defaultRowHeight="15.0"/>
  <cols>
    <col customWidth="1" min="1" max="1" width="8.0"/>
    <col customWidth="1" min="2" max="2" width="17.0"/>
    <col customWidth="1" min="3" max="4" width="13.0"/>
    <col customWidth="1" min="5" max="5" width="8.0"/>
    <col customWidth="1" min="6" max="6" width="11.0"/>
    <col customWidth="1" min="7" max="7" width="20.71"/>
    <col customWidth="1" min="8" max="8" width="8.71"/>
    <col customWidth="1" min="9" max="10" width="10.71"/>
    <col customWidth="1" min="11" max="11" width="8.71"/>
    <col customWidth="1" min="12" max="12" width="19.71"/>
    <col customWidth="1" min="13" max="26" width="9.14"/>
  </cols>
  <sheetData>
    <row r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3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>
      <c r="A2" s="5" t="s">
        <v>1</v>
      </c>
      <c r="B2" s="6" t="s">
        <v>2</v>
      </c>
      <c r="C2" s="2"/>
      <c r="D2" s="2"/>
      <c r="E2" s="2"/>
      <c r="F2" s="2"/>
      <c r="G2" s="3"/>
      <c r="H2" s="5" t="s">
        <v>3</v>
      </c>
      <c r="I2" s="7" t="s">
        <v>4</v>
      </c>
      <c r="J2" s="2"/>
      <c r="K2" s="8"/>
      <c r="L2" s="5" t="s">
        <v>5</v>
      </c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>
      <c r="A3" s="9"/>
      <c r="B3" s="10" t="s">
        <v>6</v>
      </c>
      <c r="C3" s="11" t="s">
        <v>7</v>
      </c>
      <c r="D3" s="12" t="s">
        <v>8</v>
      </c>
      <c r="E3" s="11" t="s">
        <v>9</v>
      </c>
      <c r="F3" s="11" t="s">
        <v>10</v>
      </c>
      <c r="G3" s="10" t="s">
        <v>11</v>
      </c>
      <c r="H3" s="9"/>
      <c r="I3" s="10" t="s">
        <v>12</v>
      </c>
      <c r="J3" s="10" t="s">
        <v>13</v>
      </c>
      <c r="K3" s="10" t="s">
        <v>14</v>
      </c>
      <c r="L3" s="9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>
      <c r="A4" s="13" t="s">
        <v>15</v>
      </c>
      <c r="B4" s="2"/>
      <c r="C4" s="2"/>
      <c r="D4" s="2"/>
      <c r="E4" s="2"/>
      <c r="F4" s="2"/>
      <c r="G4" s="2"/>
      <c r="H4" s="2"/>
      <c r="I4" s="2"/>
      <c r="J4" s="2"/>
      <c r="K4" s="2"/>
      <c r="L4" s="3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>
      <c r="A5" s="14">
        <v>1.0</v>
      </c>
      <c r="B5" s="15" t="s">
        <v>16</v>
      </c>
      <c r="C5" s="15" t="s">
        <v>17</v>
      </c>
      <c r="D5" s="16">
        <v>28422.0</v>
      </c>
      <c r="E5" s="17">
        <f t="shared" ref="E5:E8" si="1">DATEDIF(D5,"15.02.2025","y")</f>
        <v>47</v>
      </c>
      <c r="F5" s="18" t="s">
        <v>18</v>
      </c>
      <c r="G5" s="15" t="s">
        <v>19</v>
      </c>
      <c r="H5" s="14">
        <v>209.0</v>
      </c>
      <c r="I5" s="19">
        <v>0.06851851851851853</v>
      </c>
      <c r="J5" s="19">
        <f t="shared" ref="J5:J7" si="2">I5-$I$5</f>
        <v>0</v>
      </c>
      <c r="K5" s="20">
        <f t="shared" ref="K5:K7" si="3">I5/20.6</f>
        <v>0.003326141676</v>
      </c>
      <c r="L5" s="21" t="s">
        <v>20</v>
      </c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>
      <c r="A6" s="14">
        <v>2.0</v>
      </c>
      <c r="B6" s="15" t="s">
        <v>21</v>
      </c>
      <c r="C6" s="15" t="s">
        <v>22</v>
      </c>
      <c r="D6" s="16">
        <v>28479.0</v>
      </c>
      <c r="E6" s="17">
        <f t="shared" si="1"/>
        <v>47</v>
      </c>
      <c r="F6" s="18" t="s">
        <v>18</v>
      </c>
      <c r="G6" s="15" t="s">
        <v>23</v>
      </c>
      <c r="H6" s="14">
        <v>204.0</v>
      </c>
      <c r="I6" s="19">
        <v>0.07416666666666671</v>
      </c>
      <c r="J6" s="19">
        <f t="shared" si="2"/>
        <v>0.005648148148</v>
      </c>
      <c r="K6" s="20">
        <f t="shared" si="3"/>
        <v>0.003600323625</v>
      </c>
      <c r="L6" s="22" t="s">
        <v>24</v>
      </c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>
      <c r="A7" s="14">
        <v>3.0</v>
      </c>
      <c r="B7" s="15" t="s">
        <v>25</v>
      </c>
      <c r="C7" s="15" t="s">
        <v>26</v>
      </c>
      <c r="D7" s="16">
        <v>31672.0</v>
      </c>
      <c r="E7" s="17">
        <f t="shared" si="1"/>
        <v>38</v>
      </c>
      <c r="F7" s="18" t="s">
        <v>27</v>
      </c>
      <c r="G7" s="15" t="s">
        <v>19</v>
      </c>
      <c r="H7" s="14">
        <v>205.0</v>
      </c>
      <c r="I7" s="19">
        <v>0.07792824074074067</v>
      </c>
      <c r="J7" s="19">
        <f t="shared" si="2"/>
        <v>0.009409722222</v>
      </c>
      <c r="K7" s="20">
        <f t="shared" si="3"/>
        <v>0.003782924308</v>
      </c>
      <c r="L7" s="23" t="s">
        <v>28</v>
      </c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ht="15.75" customHeight="1">
      <c r="A8" s="24"/>
      <c r="B8" s="25" t="s">
        <v>29</v>
      </c>
      <c r="C8" s="25" t="s">
        <v>30</v>
      </c>
      <c r="D8" s="26">
        <v>24838.0</v>
      </c>
      <c r="E8" s="27">
        <f t="shared" si="1"/>
        <v>57</v>
      </c>
      <c r="F8" s="24" t="s">
        <v>31</v>
      </c>
      <c r="G8" s="25" t="s">
        <v>32</v>
      </c>
      <c r="H8" s="28"/>
      <c r="I8" s="29" t="s">
        <v>33</v>
      </c>
      <c r="J8" s="30"/>
      <c r="K8" s="30"/>
      <c r="L8" s="31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ht="15.75" customHeight="1">
      <c r="A9" s="13" t="s">
        <v>34</v>
      </c>
      <c r="B9" s="2"/>
      <c r="C9" s="2"/>
      <c r="D9" s="2"/>
      <c r="E9" s="2"/>
      <c r="F9" s="2"/>
      <c r="G9" s="2"/>
      <c r="H9" s="2"/>
      <c r="I9" s="2"/>
      <c r="J9" s="2"/>
      <c r="K9" s="2"/>
      <c r="L9" s="3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ht="15.75" customHeight="1">
      <c r="A10" s="14">
        <v>1.0</v>
      </c>
      <c r="B10" s="15" t="s">
        <v>35</v>
      </c>
      <c r="C10" s="15" t="s">
        <v>36</v>
      </c>
      <c r="D10" s="16">
        <v>31325.0</v>
      </c>
      <c r="E10" s="17">
        <f t="shared" ref="E10:E13" si="4">DATEDIF(D10,"15.02.2025","y")</f>
        <v>39</v>
      </c>
      <c r="F10" s="18" t="s">
        <v>37</v>
      </c>
      <c r="G10" s="15" t="s">
        <v>19</v>
      </c>
      <c r="H10" s="14">
        <v>201.0</v>
      </c>
      <c r="I10" s="19">
        <v>0.07817129629629627</v>
      </c>
      <c r="J10" s="19">
        <f>I10-$I$10</f>
        <v>0</v>
      </c>
      <c r="K10" s="20">
        <f t="shared" ref="K10:K12" si="5">I10/20.6</f>
        <v>0.003794723121</v>
      </c>
      <c r="L10" s="21" t="s">
        <v>20</v>
      </c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ht="15.75" customHeight="1">
      <c r="A11" s="14">
        <v>2.0</v>
      </c>
      <c r="B11" s="15" t="s">
        <v>38</v>
      </c>
      <c r="C11" s="15" t="s">
        <v>36</v>
      </c>
      <c r="D11" s="16">
        <v>30635.0</v>
      </c>
      <c r="E11" s="17">
        <f t="shared" si="4"/>
        <v>41</v>
      </c>
      <c r="F11" s="18" t="s">
        <v>39</v>
      </c>
      <c r="G11" s="15" t="s">
        <v>19</v>
      </c>
      <c r="H11" s="14">
        <v>208.0</v>
      </c>
      <c r="I11" s="19">
        <v>0.09324074074074085</v>
      </c>
      <c r="J11" s="19">
        <f t="shared" ref="J11:J12" si="6">I11-$I$5</f>
        <v>0.02472222222</v>
      </c>
      <c r="K11" s="20">
        <f t="shared" si="5"/>
        <v>0.004526249551</v>
      </c>
      <c r="L11" s="22" t="s">
        <v>24</v>
      </c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ht="15.75" customHeight="1">
      <c r="A12" s="14">
        <v>3.0</v>
      </c>
      <c r="B12" s="15" t="s">
        <v>40</v>
      </c>
      <c r="C12" s="15" t="s">
        <v>41</v>
      </c>
      <c r="D12" s="16">
        <v>30201.0</v>
      </c>
      <c r="E12" s="17">
        <f t="shared" si="4"/>
        <v>42</v>
      </c>
      <c r="F12" s="18" t="s">
        <v>39</v>
      </c>
      <c r="G12" s="15" t="s">
        <v>19</v>
      </c>
      <c r="H12" s="14">
        <v>202.0</v>
      </c>
      <c r="I12" s="19">
        <v>0.11174768518518519</v>
      </c>
      <c r="J12" s="19">
        <f t="shared" si="6"/>
        <v>0.04322916667</v>
      </c>
      <c r="K12" s="20">
        <f t="shared" si="5"/>
        <v>0.005424644912</v>
      </c>
      <c r="L12" s="23" t="s">
        <v>28</v>
      </c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ht="15.75" customHeight="1">
      <c r="A13" s="24"/>
      <c r="B13" s="25" t="s">
        <v>42</v>
      </c>
      <c r="C13" s="25" t="s">
        <v>43</v>
      </c>
      <c r="D13" s="26">
        <v>32421.0</v>
      </c>
      <c r="E13" s="27">
        <f t="shared" si="4"/>
        <v>36</v>
      </c>
      <c r="F13" s="24" t="s">
        <v>37</v>
      </c>
      <c r="G13" s="25" t="s">
        <v>19</v>
      </c>
      <c r="H13" s="28">
        <v>206.0</v>
      </c>
      <c r="I13" s="29" t="s">
        <v>33</v>
      </c>
      <c r="J13" s="30"/>
      <c r="K13" s="30"/>
      <c r="L13" s="31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ht="15.75" customHeight="1">
      <c r="A14" s="32"/>
      <c r="B14" s="33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ht="15.75" customHeight="1">
      <c r="A15" s="1" t="s">
        <v>44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3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ht="15.75" customHeight="1">
      <c r="A16" s="5" t="s">
        <v>1</v>
      </c>
      <c r="B16" s="7" t="s">
        <v>2</v>
      </c>
      <c r="C16" s="2"/>
      <c r="D16" s="2"/>
      <c r="E16" s="2"/>
      <c r="F16" s="2"/>
      <c r="G16" s="3"/>
      <c r="H16" s="5" t="s">
        <v>3</v>
      </c>
      <c r="I16" s="7" t="s">
        <v>4</v>
      </c>
      <c r="J16" s="2"/>
      <c r="K16" s="8"/>
      <c r="L16" s="5" t="s">
        <v>5</v>
      </c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ht="15.75" customHeight="1">
      <c r="A17" s="9"/>
      <c r="B17" s="10" t="s">
        <v>6</v>
      </c>
      <c r="C17" s="11" t="s">
        <v>7</v>
      </c>
      <c r="D17" s="12" t="s">
        <v>8</v>
      </c>
      <c r="E17" s="11" t="s">
        <v>9</v>
      </c>
      <c r="F17" s="11" t="s">
        <v>10</v>
      </c>
      <c r="G17" s="10" t="s">
        <v>11</v>
      </c>
      <c r="H17" s="9"/>
      <c r="I17" s="10" t="s">
        <v>12</v>
      </c>
      <c r="J17" s="10" t="s">
        <v>13</v>
      </c>
      <c r="K17" s="10" t="s">
        <v>14</v>
      </c>
      <c r="L17" s="9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ht="15.75" customHeight="1">
      <c r="A18" s="13" t="s">
        <v>15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3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ht="15.75" customHeight="1">
      <c r="A19" s="14">
        <v>1.0</v>
      </c>
      <c r="B19" s="15" t="s">
        <v>45</v>
      </c>
      <c r="C19" s="15" t="s">
        <v>46</v>
      </c>
      <c r="D19" s="16">
        <v>33182.0</v>
      </c>
      <c r="E19" s="17">
        <f t="shared" ref="E19:E21" si="7">DATEDIF(D19,"15.02.2025","y")</f>
        <v>34</v>
      </c>
      <c r="F19" s="18" t="s">
        <v>47</v>
      </c>
      <c r="G19" s="15" t="s">
        <v>19</v>
      </c>
      <c r="H19" s="14">
        <v>101.0</v>
      </c>
      <c r="I19" s="19">
        <v>0.02978009259259251</v>
      </c>
      <c r="J19" s="19">
        <f t="shared" ref="J19:J21" si="8">I19-$I$19</f>
        <v>0</v>
      </c>
      <c r="K19" s="20">
        <f t="shared" ref="K19:K21" si="9">I19/9.9</f>
        <v>0.003008090161</v>
      </c>
      <c r="L19" s="21" t="s">
        <v>20</v>
      </c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ht="15.75" customHeight="1">
      <c r="A20" s="14">
        <v>2.0</v>
      </c>
      <c r="B20" s="15" t="s">
        <v>48</v>
      </c>
      <c r="C20" s="15" t="s">
        <v>49</v>
      </c>
      <c r="D20" s="16">
        <v>37552.0</v>
      </c>
      <c r="E20" s="17">
        <f t="shared" si="7"/>
        <v>22</v>
      </c>
      <c r="F20" s="18" t="s">
        <v>47</v>
      </c>
      <c r="G20" s="15" t="s">
        <v>19</v>
      </c>
      <c r="H20" s="14">
        <v>103.0</v>
      </c>
      <c r="I20" s="19">
        <v>0.04077546296296297</v>
      </c>
      <c r="J20" s="19">
        <f t="shared" si="8"/>
        <v>0.01099537037</v>
      </c>
      <c r="K20" s="20">
        <f t="shared" si="9"/>
        <v>0.004118733633</v>
      </c>
      <c r="L20" s="22" t="s">
        <v>24</v>
      </c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ht="15.75" customHeight="1">
      <c r="A21" s="14">
        <v>3.0</v>
      </c>
      <c r="B21" s="15" t="s">
        <v>50</v>
      </c>
      <c r="C21" s="15" t="s">
        <v>51</v>
      </c>
      <c r="D21" s="16">
        <v>22313.0</v>
      </c>
      <c r="E21" s="17">
        <f t="shared" si="7"/>
        <v>64</v>
      </c>
      <c r="F21" s="18" t="s">
        <v>52</v>
      </c>
      <c r="G21" s="15" t="s">
        <v>19</v>
      </c>
      <c r="H21" s="14">
        <v>104.0</v>
      </c>
      <c r="I21" s="19">
        <v>0.0412499999999999</v>
      </c>
      <c r="J21" s="19">
        <f t="shared" si="8"/>
        <v>0.01146990741</v>
      </c>
      <c r="K21" s="20">
        <f t="shared" si="9"/>
        <v>0.004166666667</v>
      </c>
      <c r="L21" s="23" t="s">
        <v>28</v>
      </c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ht="15.75" customHeight="1">
      <c r="A22" s="13" t="s">
        <v>34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3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ht="15.75" customHeight="1">
      <c r="A23" s="14">
        <v>1.0</v>
      </c>
      <c r="B23" s="15" t="s">
        <v>53</v>
      </c>
      <c r="C23" s="15" t="s">
        <v>54</v>
      </c>
      <c r="D23" s="16">
        <v>30771.0</v>
      </c>
      <c r="E23" s="17">
        <f>DATEDIF(D23,"15.02.2025","y")</f>
        <v>40</v>
      </c>
      <c r="F23" s="18" t="s">
        <v>39</v>
      </c>
      <c r="G23" s="15" t="s">
        <v>55</v>
      </c>
      <c r="H23" s="14">
        <v>102.0</v>
      </c>
      <c r="I23" s="19">
        <v>0.04214120370370367</v>
      </c>
      <c r="J23" s="19">
        <f>I23-$I$23</f>
        <v>0</v>
      </c>
      <c r="K23" s="20">
        <f>I23/9.9</f>
        <v>0.004256687243</v>
      </c>
      <c r="L23" s="21" t="s">
        <v>20</v>
      </c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ht="15.75" customHeight="1">
      <c r="A24" s="34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ht="15.75" customHeight="1">
      <c r="A25" s="1" t="s">
        <v>56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3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ht="15.75" customHeight="1">
      <c r="A26" s="5" t="s">
        <v>1</v>
      </c>
      <c r="B26" s="7" t="s">
        <v>2</v>
      </c>
      <c r="C26" s="2"/>
      <c r="D26" s="2"/>
      <c r="E26" s="2"/>
      <c r="F26" s="2"/>
      <c r="G26" s="3"/>
      <c r="H26" s="5" t="s">
        <v>3</v>
      </c>
      <c r="I26" s="7" t="s">
        <v>4</v>
      </c>
      <c r="J26" s="2"/>
      <c r="K26" s="8"/>
      <c r="L26" s="5" t="s">
        <v>5</v>
      </c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ht="15.75" customHeight="1">
      <c r="A27" s="9"/>
      <c r="B27" s="10" t="s">
        <v>6</v>
      </c>
      <c r="C27" s="11" t="s">
        <v>7</v>
      </c>
      <c r="D27" s="12" t="s">
        <v>8</v>
      </c>
      <c r="E27" s="11" t="s">
        <v>9</v>
      </c>
      <c r="F27" s="11" t="s">
        <v>10</v>
      </c>
      <c r="G27" s="10" t="s">
        <v>11</v>
      </c>
      <c r="H27" s="9"/>
      <c r="I27" s="10" t="s">
        <v>12</v>
      </c>
      <c r="J27" s="10" t="s">
        <v>13</v>
      </c>
      <c r="K27" s="10" t="s">
        <v>14</v>
      </c>
      <c r="L27" s="9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ht="15.75" customHeight="1">
      <c r="A28" s="13" t="s">
        <v>15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3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ht="15.75" customHeight="1">
      <c r="A29" s="14">
        <v>1.0</v>
      </c>
      <c r="B29" s="15" t="s">
        <v>57</v>
      </c>
      <c r="C29" s="15" t="s">
        <v>58</v>
      </c>
      <c r="D29" s="16">
        <v>28251.0</v>
      </c>
      <c r="E29" s="17">
        <f t="shared" ref="E29:E35" si="10">DATEDIF(D29,"15.02.2025","y")</f>
        <v>47</v>
      </c>
      <c r="F29" s="18" t="s">
        <v>18</v>
      </c>
      <c r="G29" s="15" t="s">
        <v>19</v>
      </c>
      <c r="H29" s="14">
        <v>62.0</v>
      </c>
      <c r="I29" s="19">
        <v>0.01461805555555562</v>
      </c>
      <c r="J29" s="19">
        <f t="shared" ref="J29:J35" si="11">I29-$I$29</f>
        <v>0</v>
      </c>
      <c r="K29" s="20">
        <f t="shared" ref="K29:K35" si="12">I29/5</f>
        <v>0.002923611111</v>
      </c>
      <c r="L29" s="21" t="s">
        <v>20</v>
      </c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ht="15.75" customHeight="1">
      <c r="A30" s="14">
        <v>2.0</v>
      </c>
      <c r="B30" s="15" t="s">
        <v>59</v>
      </c>
      <c r="C30" s="15" t="s">
        <v>60</v>
      </c>
      <c r="D30" s="16">
        <v>32203.0</v>
      </c>
      <c r="E30" s="17">
        <f t="shared" si="10"/>
        <v>36</v>
      </c>
      <c r="F30" s="18" t="s">
        <v>27</v>
      </c>
      <c r="G30" s="15" t="s">
        <v>55</v>
      </c>
      <c r="H30" s="14">
        <v>65.0</v>
      </c>
      <c r="I30" s="19">
        <v>0.014791666666666647</v>
      </c>
      <c r="J30" s="19">
        <f t="shared" si="11"/>
        <v>0.0001736111111</v>
      </c>
      <c r="K30" s="20">
        <f t="shared" si="12"/>
        <v>0.002958333333</v>
      </c>
      <c r="L30" s="22" t="s">
        <v>24</v>
      </c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ht="15.75" customHeight="1">
      <c r="A31" s="14">
        <v>3.0</v>
      </c>
      <c r="B31" s="15" t="s">
        <v>61</v>
      </c>
      <c r="C31" s="15" t="s">
        <v>62</v>
      </c>
      <c r="D31" s="16">
        <v>32271.0</v>
      </c>
      <c r="E31" s="17">
        <f t="shared" si="10"/>
        <v>36</v>
      </c>
      <c r="F31" s="18" t="s">
        <v>27</v>
      </c>
      <c r="G31" s="15" t="s">
        <v>63</v>
      </c>
      <c r="H31" s="14">
        <v>54.0</v>
      </c>
      <c r="I31" s="19">
        <v>0.015023148148148202</v>
      </c>
      <c r="J31" s="19">
        <f t="shared" si="11"/>
        <v>0.0004050925926</v>
      </c>
      <c r="K31" s="20">
        <f t="shared" si="12"/>
        <v>0.00300462963</v>
      </c>
      <c r="L31" s="23" t="s">
        <v>28</v>
      </c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ht="15.75" customHeight="1">
      <c r="A32" s="14">
        <v>4.0</v>
      </c>
      <c r="B32" s="15" t="s">
        <v>64</v>
      </c>
      <c r="C32" s="15" t="s">
        <v>51</v>
      </c>
      <c r="D32" s="16">
        <v>27564.0</v>
      </c>
      <c r="E32" s="17">
        <f t="shared" si="10"/>
        <v>49</v>
      </c>
      <c r="F32" s="18" t="s">
        <v>18</v>
      </c>
      <c r="G32" s="15" t="s">
        <v>19</v>
      </c>
      <c r="H32" s="14">
        <v>66.0</v>
      </c>
      <c r="I32" s="19">
        <v>0.02094907407407398</v>
      </c>
      <c r="J32" s="19">
        <f t="shared" si="11"/>
        <v>0.006331018519</v>
      </c>
      <c r="K32" s="20">
        <f t="shared" si="12"/>
        <v>0.004189814815</v>
      </c>
      <c r="L32" s="35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ht="15.75" customHeight="1">
      <c r="A33" s="14">
        <v>5.0</v>
      </c>
      <c r="B33" s="15" t="s">
        <v>65</v>
      </c>
      <c r="C33" s="15" t="s">
        <v>66</v>
      </c>
      <c r="D33" s="16">
        <v>40464.0</v>
      </c>
      <c r="E33" s="17">
        <f t="shared" si="10"/>
        <v>14</v>
      </c>
      <c r="F33" s="18" t="s">
        <v>67</v>
      </c>
      <c r="G33" s="15" t="s">
        <v>55</v>
      </c>
      <c r="H33" s="14">
        <v>59.0</v>
      </c>
      <c r="I33" s="19">
        <v>0.021631944444444495</v>
      </c>
      <c r="J33" s="19">
        <f t="shared" si="11"/>
        <v>0.007013888889</v>
      </c>
      <c r="K33" s="20">
        <f t="shared" si="12"/>
        <v>0.004326388889</v>
      </c>
      <c r="L33" s="35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ht="15.75" customHeight="1">
      <c r="A34" s="14">
        <v>6.0</v>
      </c>
      <c r="B34" s="15" t="s">
        <v>68</v>
      </c>
      <c r="C34" s="15" t="s">
        <v>69</v>
      </c>
      <c r="D34" s="16">
        <v>39323.0</v>
      </c>
      <c r="E34" s="17">
        <f t="shared" si="10"/>
        <v>17</v>
      </c>
      <c r="F34" s="18" t="s">
        <v>67</v>
      </c>
      <c r="G34" s="15" t="s">
        <v>55</v>
      </c>
      <c r="H34" s="14">
        <v>61.0</v>
      </c>
      <c r="I34" s="19">
        <v>0.022187499999999916</v>
      </c>
      <c r="J34" s="19">
        <f t="shared" si="11"/>
        <v>0.007569444444</v>
      </c>
      <c r="K34" s="20">
        <f t="shared" si="12"/>
        <v>0.0044375</v>
      </c>
      <c r="L34" s="35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ht="15.75" customHeight="1">
      <c r="A35" s="14">
        <v>7.0</v>
      </c>
      <c r="B35" s="15" t="s">
        <v>70</v>
      </c>
      <c r="C35" s="15" t="s">
        <v>60</v>
      </c>
      <c r="D35" s="16">
        <v>24194.0</v>
      </c>
      <c r="E35" s="17">
        <f t="shared" si="10"/>
        <v>58</v>
      </c>
      <c r="F35" s="18" t="s">
        <v>31</v>
      </c>
      <c r="G35" s="15" t="s">
        <v>19</v>
      </c>
      <c r="H35" s="14">
        <v>57.0</v>
      </c>
      <c r="I35" s="19">
        <v>0.03646990740740741</v>
      </c>
      <c r="J35" s="19">
        <f t="shared" si="11"/>
        <v>0.02185185185</v>
      </c>
      <c r="K35" s="20">
        <f t="shared" si="12"/>
        <v>0.007293981481</v>
      </c>
      <c r="L35" s="35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ht="15.75" customHeight="1">
      <c r="A36" s="13" t="s">
        <v>34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3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ht="15.75" customHeight="1">
      <c r="A37" s="14">
        <v>1.0</v>
      </c>
      <c r="B37" s="15" t="s">
        <v>71</v>
      </c>
      <c r="C37" s="15" t="s">
        <v>72</v>
      </c>
      <c r="D37" s="16">
        <v>32135.0</v>
      </c>
      <c r="E37" s="17">
        <f t="shared" ref="E37:E45" si="13">DATEDIF(D37,"15.02.2025","y")</f>
        <v>37</v>
      </c>
      <c r="F37" s="18" t="s">
        <v>37</v>
      </c>
      <c r="G37" s="15" t="s">
        <v>19</v>
      </c>
      <c r="H37" s="14">
        <v>51.0</v>
      </c>
      <c r="I37" s="19">
        <v>0.018159722222222285</v>
      </c>
      <c r="J37" s="19">
        <f t="shared" ref="J37:J45" si="14">I37-$I$37</f>
        <v>0</v>
      </c>
      <c r="K37" s="20">
        <f t="shared" ref="K37:K45" si="15">I37/5</f>
        <v>0.003631944444</v>
      </c>
      <c r="L37" s="21" t="s">
        <v>20</v>
      </c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ht="15.75" customHeight="1">
      <c r="A38" s="14">
        <v>2.0</v>
      </c>
      <c r="B38" s="15" t="s">
        <v>73</v>
      </c>
      <c r="C38" s="15" t="s">
        <v>74</v>
      </c>
      <c r="D38" s="16">
        <v>23178.0</v>
      </c>
      <c r="E38" s="17">
        <f t="shared" si="13"/>
        <v>61</v>
      </c>
      <c r="F38" s="18" t="s">
        <v>75</v>
      </c>
      <c r="G38" s="15" t="s">
        <v>19</v>
      </c>
      <c r="H38" s="14">
        <v>58.0</v>
      </c>
      <c r="I38" s="19">
        <v>0.01836805555555554</v>
      </c>
      <c r="J38" s="19">
        <f t="shared" si="14"/>
        <v>0.0002083333333</v>
      </c>
      <c r="K38" s="20">
        <f t="shared" si="15"/>
        <v>0.003673611111</v>
      </c>
      <c r="L38" s="22" t="s">
        <v>24</v>
      </c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ht="15.75" customHeight="1">
      <c r="A39" s="14">
        <v>3.0</v>
      </c>
      <c r="B39" s="15" t="s">
        <v>76</v>
      </c>
      <c r="C39" s="15" t="s">
        <v>77</v>
      </c>
      <c r="D39" s="16">
        <v>29351.0</v>
      </c>
      <c r="E39" s="17">
        <f t="shared" si="13"/>
        <v>44</v>
      </c>
      <c r="F39" s="18" t="s">
        <v>39</v>
      </c>
      <c r="G39" s="15" t="s">
        <v>55</v>
      </c>
      <c r="H39" s="14">
        <v>55.0</v>
      </c>
      <c r="I39" s="19">
        <v>0.019780092592592613</v>
      </c>
      <c r="J39" s="19">
        <f t="shared" si="14"/>
        <v>0.00162037037</v>
      </c>
      <c r="K39" s="20">
        <f t="shared" si="15"/>
        <v>0.003956018519</v>
      </c>
      <c r="L39" s="23" t="s">
        <v>28</v>
      </c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ht="15.75" customHeight="1">
      <c r="A40" s="14">
        <v>4.0</v>
      </c>
      <c r="B40" s="15" t="s">
        <v>78</v>
      </c>
      <c r="C40" s="15" t="s">
        <v>79</v>
      </c>
      <c r="D40" s="16">
        <v>28853.0</v>
      </c>
      <c r="E40" s="17">
        <f t="shared" si="13"/>
        <v>46</v>
      </c>
      <c r="F40" s="18" t="s">
        <v>80</v>
      </c>
      <c r="G40" s="15" t="s">
        <v>19</v>
      </c>
      <c r="H40" s="14">
        <v>53.0</v>
      </c>
      <c r="I40" s="19">
        <v>0.020023148148148096</v>
      </c>
      <c r="J40" s="19">
        <f t="shared" si="14"/>
        <v>0.001863425926</v>
      </c>
      <c r="K40" s="20">
        <f t="shared" si="15"/>
        <v>0.00400462963</v>
      </c>
      <c r="L40" s="35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ht="15.75" customHeight="1">
      <c r="A41" s="14">
        <v>5.0</v>
      </c>
      <c r="B41" s="15" t="s">
        <v>81</v>
      </c>
      <c r="C41" s="15" t="s">
        <v>36</v>
      </c>
      <c r="D41" s="16">
        <v>30459.0</v>
      </c>
      <c r="E41" s="17">
        <f t="shared" si="13"/>
        <v>41</v>
      </c>
      <c r="F41" s="18" t="s">
        <v>39</v>
      </c>
      <c r="G41" s="15" t="s">
        <v>55</v>
      </c>
      <c r="H41" s="14">
        <v>64.0</v>
      </c>
      <c r="I41" s="19">
        <v>0.021585648148148118</v>
      </c>
      <c r="J41" s="19">
        <f t="shared" si="14"/>
        <v>0.003425925926</v>
      </c>
      <c r="K41" s="20">
        <f t="shared" si="15"/>
        <v>0.00431712963</v>
      </c>
      <c r="L41" s="35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ht="15.75" customHeight="1">
      <c r="A42" s="14">
        <v>6.0</v>
      </c>
      <c r="B42" s="15" t="s">
        <v>82</v>
      </c>
      <c r="C42" s="15" t="s">
        <v>83</v>
      </c>
      <c r="D42" s="16">
        <v>41141.0</v>
      </c>
      <c r="E42" s="17">
        <f t="shared" si="13"/>
        <v>12</v>
      </c>
      <c r="F42" s="18" t="s">
        <v>84</v>
      </c>
      <c r="G42" s="15" t="s">
        <v>55</v>
      </c>
      <c r="H42" s="14">
        <v>60.0</v>
      </c>
      <c r="I42" s="19">
        <v>0.02372685185185175</v>
      </c>
      <c r="J42" s="19">
        <f t="shared" si="14"/>
        <v>0.00556712963</v>
      </c>
      <c r="K42" s="20">
        <f t="shared" si="15"/>
        <v>0.00474537037</v>
      </c>
      <c r="L42" s="35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ht="15.75" customHeight="1">
      <c r="A43" s="14">
        <v>7.0</v>
      </c>
      <c r="B43" s="15" t="s">
        <v>85</v>
      </c>
      <c r="C43" s="15" t="s">
        <v>86</v>
      </c>
      <c r="D43" s="16">
        <v>30759.0</v>
      </c>
      <c r="E43" s="17">
        <f t="shared" si="13"/>
        <v>40</v>
      </c>
      <c r="F43" s="18" t="s">
        <v>39</v>
      </c>
      <c r="G43" s="15" t="s">
        <v>19</v>
      </c>
      <c r="H43" s="14">
        <v>63.0</v>
      </c>
      <c r="I43" s="19">
        <v>0.025821759259259225</v>
      </c>
      <c r="J43" s="19">
        <f t="shared" si="14"/>
        <v>0.007662037037</v>
      </c>
      <c r="K43" s="20">
        <f t="shared" si="15"/>
        <v>0.005164351852</v>
      </c>
      <c r="L43" s="35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ht="15.75" customHeight="1">
      <c r="A44" s="14">
        <v>8.0</v>
      </c>
      <c r="B44" s="15" t="s">
        <v>87</v>
      </c>
      <c r="C44" s="15" t="s">
        <v>88</v>
      </c>
      <c r="D44" s="16">
        <v>34109.0</v>
      </c>
      <c r="E44" s="17">
        <f t="shared" si="13"/>
        <v>31</v>
      </c>
      <c r="F44" s="18" t="s">
        <v>89</v>
      </c>
      <c r="G44" s="15" t="s">
        <v>55</v>
      </c>
      <c r="H44" s="14">
        <v>56.0</v>
      </c>
      <c r="I44" s="19">
        <v>0.030451388888888875</v>
      </c>
      <c r="J44" s="19">
        <f t="shared" si="14"/>
        <v>0.01229166667</v>
      </c>
      <c r="K44" s="20">
        <f t="shared" si="15"/>
        <v>0.006090277778</v>
      </c>
      <c r="L44" s="35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ht="15.75" customHeight="1">
      <c r="A45" s="14">
        <v>9.0</v>
      </c>
      <c r="B45" s="15" t="s">
        <v>90</v>
      </c>
      <c r="C45" s="15" t="s">
        <v>91</v>
      </c>
      <c r="D45" s="16">
        <v>28088.0</v>
      </c>
      <c r="E45" s="17">
        <f t="shared" si="13"/>
        <v>48</v>
      </c>
      <c r="F45" s="18" t="s">
        <v>80</v>
      </c>
      <c r="G45" s="15" t="s">
        <v>19</v>
      </c>
      <c r="H45" s="14">
        <v>52.0</v>
      </c>
      <c r="I45" s="19">
        <v>0.030462962962963025</v>
      </c>
      <c r="J45" s="19">
        <f t="shared" si="14"/>
        <v>0.01230324074</v>
      </c>
      <c r="K45" s="20">
        <f t="shared" si="15"/>
        <v>0.006092592593</v>
      </c>
      <c r="L45" s="35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ht="15.75" customHeight="1">
      <c r="A46" s="34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ht="15.75" customHeight="1">
      <c r="A47" s="1" t="s">
        <v>92</v>
      </c>
      <c r="B47" s="2"/>
      <c r="C47" s="2"/>
      <c r="D47" s="2"/>
      <c r="E47" s="2"/>
      <c r="F47" s="2"/>
      <c r="G47" s="2"/>
      <c r="H47" s="2"/>
      <c r="I47" s="2"/>
      <c r="J47" s="2"/>
      <c r="K47" s="2"/>
      <c r="L47" s="3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ht="15.75" customHeight="1">
      <c r="A48" s="5" t="s">
        <v>1</v>
      </c>
      <c r="B48" s="7" t="s">
        <v>2</v>
      </c>
      <c r="C48" s="2"/>
      <c r="D48" s="2"/>
      <c r="E48" s="2"/>
      <c r="F48" s="2"/>
      <c r="G48" s="3"/>
      <c r="H48" s="5" t="s">
        <v>3</v>
      </c>
      <c r="I48" s="7" t="s">
        <v>4</v>
      </c>
      <c r="J48" s="2"/>
      <c r="K48" s="8"/>
      <c r="L48" s="5" t="s">
        <v>5</v>
      </c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ht="15.75" customHeight="1">
      <c r="A49" s="9"/>
      <c r="B49" s="10" t="s">
        <v>6</v>
      </c>
      <c r="C49" s="11" t="s">
        <v>7</v>
      </c>
      <c r="D49" s="12" t="s">
        <v>8</v>
      </c>
      <c r="E49" s="11" t="s">
        <v>9</v>
      </c>
      <c r="F49" s="11" t="s">
        <v>10</v>
      </c>
      <c r="G49" s="10" t="s">
        <v>11</v>
      </c>
      <c r="H49" s="9"/>
      <c r="I49" s="10" t="s">
        <v>12</v>
      </c>
      <c r="J49" s="10" t="s">
        <v>13</v>
      </c>
      <c r="K49" s="10" t="s">
        <v>14</v>
      </c>
      <c r="L49" s="9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ht="15.75" customHeight="1">
      <c r="A50" s="36" t="s">
        <v>93</v>
      </c>
      <c r="B50" s="2"/>
      <c r="C50" s="2"/>
      <c r="D50" s="2"/>
      <c r="E50" s="2"/>
      <c r="F50" s="2"/>
      <c r="G50" s="2"/>
      <c r="H50" s="2"/>
      <c r="I50" s="2"/>
      <c r="J50" s="2"/>
      <c r="K50" s="2"/>
      <c r="L50" s="3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ht="15.75" customHeight="1">
      <c r="A51" s="14">
        <v>1.0</v>
      </c>
      <c r="B51" s="15" t="s">
        <v>78</v>
      </c>
      <c r="C51" s="15" t="s">
        <v>94</v>
      </c>
      <c r="D51" s="16">
        <v>42428.0</v>
      </c>
      <c r="E51" s="17">
        <f>DATEDIF(D51,"09.02.2025","y")</f>
        <v>8</v>
      </c>
      <c r="F51" s="18" t="s">
        <v>95</v>
      </c>
      <c r="G51" s="15" t="s">
        <v>19</v>
      </c>
      <c r="H51" s="14">
        <v>1.0</v>
      </c>
      <c r="I51" s="19">
        <v>0.004733796296296333</v>
      </c>
      <c r="J51" s="19">
        <f>I51-$I$51</f>
        <v>0</v>
      </c>
      <c r="K51" s="20">
        <f>I51/1.1</f>
        <v>0.004303451178</v>
      </c>
      <c r="L51" s="21" t="s">
        <v>20</v>
      </c>
      <c r="M51" s="4"/>
      <c r="N51" s="4" t="s">
        <v>96</v>
      </c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ht="15.75" customHeight="1">
      <c r="A52" s="37"/>
      <c r="B52" s="4"/>
      <c r="C52" s="4"/>
      <c r="D52" s="38"/>
      <c r="E52" s="4"/>
      <c r="F52" s="4"/>
      <c r="G52" s="4"/>
      <c r="H52" s="37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ht="15.75" customHeight="1">
      <c r="A53" s="37"/>
      <c r="B53" s="4"/>
      <c r="C53" s="4"/>
      <c r="D53" s="38"/>
      <c r="E53" s="4"/>
      <c r="F53" s="4"/>
      <c r="G53" s="4"/>
      <c r="H53" s="37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ht="15.75" customHeight="1">
      <c r="A54" s="37"/>
      <c r="B54" s="4"/>
      <c r="C54" s="4"/>
      <c r="D54" s="38"/>
      <c r="E54" s="4"/>
      <c r="F54" s="4"/>
      <c r="G54" s="4"/>
      <c r="H54" s="37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ht="15.75" customHeight="1">
      <c r="A55" s="37"/>
      <c r="B55" s="4"/>
      <c r="C55" s="4"/>
      <c r="D55" s="38"/>
      <c r="E55" s="4"/>
      <c r="F55" s="4"/>
      <c r="G55" s="4"/>
      <c r="H55" s="37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ht="15.75" customHeight="1">
      <c r="A56" s="37"/>
      <c r="B56" s="4"/>
      <c r="C56" s="4"/>
      <c r="D56" s="38"/>
      <c r="E56" s="4"/>
      <c r="F56" s="4"/>
      <c r="G56" s="4"/>
      <c r="H56" s="37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ht="15.75" customHeight="1">
      <c r="A57" s="37"/>
      <c r="B57" s="4"/>
      <c r="C57" s="4"/>
      <c r="D57" s="38"/>
      <c r="E57" s="4"/>
      <c r="F57" s="4"/>
      <c r="G57" s="4"/>
      <c r="H57" s="37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ht="15.75" customHeight="1">
      <c r="A58" s="37"/>
      <c r="B58" s="4"/>
      <c r="C58" s="4"/>
      <c r="D58" s="38"/>
      <c r="E58" s="4"/>
      <c r="F58" s="4"/>
      <c r="G58" s="4"/>
      <c r="H58" s="37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ht="15.75" customHeight="1">
      <c r="A59" s="37"/>
      <c r="B59" s="4"/>
      <c r="C59" s="4"/>
      <c r="D59" s="38"/>
      <c r="E59" s="4"/>
      <c r="F59" s="4"/>
      <c r="G59" s="4"/>
      <c r="H59" s="37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ht="15.75" customHeight="1">
      <c r="A60" s="37"/>
      <c r="B60" s="4"/>
      <c r="C60" s="4"/>
      <c r="D60" s="38"/>
      <c r="E60" s="4"/>
      <c r="F60" s="4"/>
      <c r="G60" s="4"/>
      <c r="H60" s="37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ht="15.75" customHeight="1">
      <c r="A61" s="37"/>
      <c r="B61" s="4"/>
      <c r="C61" s="4"/>
      <c r="D61" s="38"/>
      <c r="E61" s="4"/>
      <c r="F61" s="4"/>
      <c r="G61" s="4"/>
      <c r="H61" s="37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ht="15.75" customHeight="1">
      <c r="A62" s="37"/>
      <c r="B62" s="4"/>
      <c r="C62" s="4"/>
      <c r="D62" s="38"/>
      <c r="E62" s="4"/>
      <c r="F62" s="4"/>
      <c r="G62" s="4"/>
      <c r="H62" s="37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ht="15.75" customHeight="1">
      <c r="A63" s="37"/>
      <c r="B63" s="4"/>
      <c r="C63" s="4"/>
      <c r="D63" s="38"/>
      <c r="E63" s="4"/>
      <c r="F63" s="4"/>
      <c r="G63" s="4"/>
      <c r="H63" s="37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ht="15.75" customHeight="1">
      <c r="A64" s="37"/>
      <c r="B64" s="4"/>
      <c r="C64" s="4"/>
      <c r="D64" s="38"/>
      <c r="E64" s="4"/>
      <c r="F64" s="4"/>
      <c r="G64" s="4"/>
      <c r="H64" s="37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ht="15.75" customHeight="1">
      <c r="A65" s="37"/>
      <c r="B65" s="4"/>
      <c r="C65" s="4"/>
      <c r="D65" s="38"/>
      <c r="E65" s="4"/>
      <c r="F65" s="4"/>
      <c r="G65" s="4"/>
      <c r="H65" s="37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ht="15.75" customHeight="1">
      <c r="A66" s="37"/>
      <c r="B66" s="4"/>
      <c r="C66" s="4"/>
      <c r="D66" s="38"/>
      <c r="E66" s="4"/>
      <c r="F66" s="4"/>
      <c r="G66" s="4"/>
      <c r="H66" s="37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ht="15.75" customHeight="1">
      <c r="A67" s="37"/>
      <c r="B67" s="4"/>
      <c r="C67" s="4"/>
      <c r="D67" s="38"/>
      <c r="E67" s="4"/>
      <c r="F67" s="4"/>
      <c r="G67" s="4"/>
      <c r="H67" s="37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ht="15.75" customHeight="1">
      <c r="A68" s="37"/>
      <c r="B68" s="4"/>
      <c r="C68" s="4"/>
      <c r="D68" s="38"/>
      <c r="E68" s="4"/>
      <c r="F68" s="4"/>
      <c r="G68" s="4"/>
      <c r="H68" s="37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ht="15.75" customHeight="1">
      <c r="A69" s="37"/>
      <c r="B69" s="4"/>
      <c r="C69" s="4"/>
      <c r="D69" s="38"/>
      <c r="E69" s="4"/>
      <c r="F69" s="4"/>
      <c r="G69" s="4"/>
      <c r="H69" s="37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ht="15.75" customHeight="1">
      <c r="A70" s="37"/>
      <c r="B70" s="4"/>
      <c r="C70" s="4"/>
      <c r="D70" s="38"/>
      <c r="E70" s="4"/>
      <c r="F70" s="4"/>
      <c r="G70" s="4"/>
      <c r="H70" s="37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ht="15.75" customHeight="1">
      <c r="A71" s="37"/>
      <c r="B71" s="4"/>
      <c r="C71" s="4"/>
      <c r="D71" s="38"/>
      <c r="E71" s="4"/>
      <c r="F71" s="4"/>
      <c r="G71" s="4"/>
      <c r="H71" s="37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ht="15.75" customHeight="1">
      <c r="A72" s="37"/>
      <c r="B72" s="4"/>
      <c r="C72" s="4"/>
      <c r="D72" s="38"/>
      <c r="E72" s="4"/>
      <c r="F72" s="4"/>
      <c r="G72" s="4"/>
      <c r="H72" s="37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ht="15.75" customHeight="1">
      <c r="A73" s="37"/>
      <c r="B73" s="4"/>
      <c r="C73" s="4"/>
      <c r="D73" s="38"/>
      <c r="E73" s="4"/>
      <c r="F73" s="4"/>
      <c r="G73" s="4"/>
      <c r="H73" s="37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ht="15.75" customHeight="1">
      <c r="A74" s="37"/>
      <c r="B74" s="4"/>
      <c r="C74" s="4"/>
      <c r="D74" s="38"/>
      <c r="E74" s="4"/>
      <c r="F74" s="4"/>
      <c r="G74" s="4"/>
      <c r="H74" s="37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ht="15.75" customHeight="1">
      <c r="A75" s="37"/>
      <c r="B75" s="4"/>
      <c r="C75" s="4"/>
      <c r="D75" s="38"/>
      <c r="E75" s="4"/>
      <c r="F75" s="4"/>
      <c r="G75" s="4"/>
      <c r="H75" s="37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ht="15.75" customHeight="1">
      <c r="A76" s="37"/>
      <c r="B76" s="4"/>
      <c r="C76" s="4"/>
      <c r="D76" s="38"/>
      <c r="E76" s="4"/>
      <c r="F76" s="4"/>
      <c r="G76" s="4"/>
      <c r="H76" s="37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ht="15.75" customHeight="1">
      <c r="A77" s="37"/>
      <c r="B77" s="4"/>
      <c r="C77" s="4"/>
      <c r="D77" s="38"/>
      <c r="E77" s="4"/>
      <c r="F77" s="4"/>
      <c r="G77" s="4"/>
      <c r="H77" s="37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ht="15.75" customHeight="1">
      <c r="A78" s="37"/>
      <c r="B78" s="4"/>
      <c r="C78" s="4"/>
      <c r="D78" s="38"/>
      <c r="E78" s="4"/>
      <c r="F78" s="4"/>
      <c r="G78" s="4"/>
      <c r="H78" s="37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ht="15.75" customHeight="1">
      <c r="A79" s="37"/>
      <c r="B79" s="4"/>
      <c r="C79" s="4"/>
      <c r="D79" s="38"/>
      <c r="E79" s="4"/>
      <c r="F79" s="4"/>
      <c r="G79" s="4"/>
      <c r="H79" s="37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ht="15.75" customHeight="1">
      <c r="A80" s="37"/>
      <c r="B80" s="4"/>
      <c r="C80" s="4"/>
      <c r="D80" s="38"/>
      <c r="E80" s="4"/>
      <c r="F80" s="4"/>
      <c r="G80" s="4"/>
      <c r="H80" s="37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ht="15.75" customHeight="1">
      <c r="A81" s="37"/>
      <c r="B81" s="4"/>
      <c r="C81" s="4"/>
      <c r="D81" s="38"/>
      <c r="E81" s="4"/>
      <c r="F81" s="4"/>
      <c r="G81" s="4"/>
      <c r="H81" s="37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ht="15.75" customHeight="1">
      <c r="A82" s="37"/>
      <c r="B82" s="4"/>
      <c r="C82" s="4"/>
      <c r="D82" s="38"/>
      <c r="E82" s="4"/>
      <c r="F82" s="4"/>
      <c r="G82" s="4"/>
      <c r="H82" s="37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ht="15.75" customHeight="1">
      <c r="A83" s="37"/>
      <c r="B83" s="4"/>
      <c r="C83" s="4"/>
      <c r="D83" s="38"/>
      <c r="E83" s="4"/>
      <c r="F83" s="4"/>
      <c r="G83" s="4"/>
      <c r="H83" s="37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ht="15.75" customHeight="1">
      <c r="A84" s="37"/>
      <c r="B84" s="4"/>
      <c r="C84" s="4"/>
      <c r="D84" s="38"/>
      <c r="E84" s="4"/>
      <c r="F84" s="4"/>
      <c r="G84" s="4"/>
      <c r="H84" s="37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ht="15.75" customHeight="1">
      <c r="A85" s="37"/>
      <c r="B85" s="4"/>
      <c r="C85" s="4"/>
      <c r="D85" s="38"/>
      <c r="E85" s="4"/>
      <c r="F85" s="4"/>
      <c r="G85" s="4"/>
      <c r="H85" s="37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ht="15.75" customHeight="1">
      <c r="A86" s="37"/>
      <c r="B86" s="4"/>
      <c r="C86" s="4"/>
      <c r="D86" s="38"/>
      <c r="E86" s="4"/>
      <c r="F86" s="4"/>
      <c r="G86" s="4"/>
      <c r="H86" s="37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ht="15.75" customHeight="1">
      <c r="A87" s="37"/>
      <c r="B87" s="4"/>
      <c r="C87" s="4"/>
      <c r="D87" s="38"/>
      <c r="E87" s="4"/>
      <c r="F87" s="4"/>
      <c r="G87" s="4"/>
      <c r="H87" s="37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ht="15.75" customHeight="1">
      <c r="A88" s="37"/>
      <c r="B88" s="4"/>
      <c r="C88" s="4"/>
      <c r="D88" s="38"/>
      <c r="E88" s="4"/>
      <c r="F88" s="4"/>
      <c r="G88" s="4"/>
      <c r="H88" s="37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ht="15.75" customHeight="1">
      <c r="A89" s="37"/>
      <c r="B89" s="4"/>
      <c r="C89" s="4"/>
      <c r="D89" s="38"/>
      <c r="E89" s="4"/>
      <c r="F89" s="4"/>
      <c r="G89" s="4"/>
      <c r="H89" s="37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ht="15.75" customHeight="1">
      <c r="A90" s="37"/>
      <c r="B90" s="4"/>
      <c r="C90" s="4"/>
      <c r="D90" s="38"/>
      <c r="E90" s="4"/>
      <c r="F90" s="4"/>
      <c r="G90" s="4"/>
      <c r="H90" s="37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ht="15.75" customHeight="1">
      <c r="A91" s="37"/>
      <c r="B91" s="4"/>
      <c r="C91" s="4"/>
      <c r="D91" s="38"/>
      <c r="E91" s="4"/>
      <c r="F91" s="4"/>
      <c r="G91" s="4"/>
      <c r="H91" s="37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ht="15.75" customHeight="1">
      <c r="A92" s="37"/>
      <c r="B92" s="4"/>
      <c r="C92" s="4"/>
      <c r="D92" s="38"/>
      <c r="E92" s="4"/>
      <c r="F92" s="4"/>
      <c r="G92" s="4"/>
      <c r="H92" s="37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ht="15.75" customHeight="1">
      <c r="A93" s="37"/>
      <c r="B93" s="4"/>
      <c r="C93" s="4"/>
      <c r="D93" s="38"/>
      <c r="E93" s="4"/>
      <c r="F93" s="4"/>
      <c r="G93" s="4"/>
      <c r="H93" s="37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ht="15.75" customHeight="1">
      <c r="A94" s="37"/>
      <c r="B94" s="4"/>
      <c r="C94" s="4"/>
      <c r="D94" s="38"/>
      <c r="E94" s="4"/>
      <c r="F94" s="4"/>
      <c r="G94" s="4"/>
      <c r="H94" s="37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ht="15.75" customHeight="1">
      <c r="A95" s="37"/>
      <c r="B95" s="4"/>
      <c r="C95" s="4"/>
      <c r="D95" s="38"/>
      <c r="E95" s="4"/>
      <c r="F95" s="4"/>
      <c r="G95" s="4"/>
      <c r="H95" s="37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ht="15.75" customHeight="1">
      <c r="A96" s="37"/>
      <c r="B96" s="4"/>
      <c r="C96" s="4"/>
      <c r="D96" s="38"/>
      <c r="E96" s="4"/>
      <c r="F96" s="4"/>
      <c r="G96" s="4"/>
      <c r="H96" s="37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ht="15.75" customHeight="1">
      <c r="A97" s="37"/>
      <c r="B97" s="4"/>
      <c r="C97" s="4"/>
      <c r="D97" s="38"/>
      <c r="E97" s="4"/>
      <c r="F97" s="4"/>
      <c r="G97" s="4"/>
      <c r="H97" s="37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ht="15.75" customHeight="1">
      <c r="A98" s="37"/>
      <c r="B98" s="4"/>
      <c r="C98" s="4"/>
      <c r="D98" s="38"/>
      <c r="E98" s="4"/>
      <c r="F98" s="4"/>
      <c r="G98" s="4"/>
      <c r="H98" s="37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ht="15.75" customHeight="1">
      <c r="A99" s="37"/>
      <c r="B99" s="4"/>
      <c r="C99" s="4"/>
      <c r="D99" s="38"/>
      <c r="E99" s="4"/>
      <c r="F99" s="4"/>
      <c r="G99" s="4"/>
      <c r="H99" s="37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ht="15.75" customHeight="1">
      <c r="A100" s="37"/>
      <c r="B100" s="4"/>
      <c r="C100" s="4"/>
      <c r="D100" s="38"/>
      <c r="E100" s="4"/>
      <c r="F100" s="4"/>
      <c r="G100" s="4"/>
      <c r="H100" s="37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ht="15.75" customHeight="1">
      <c r="A101" s="37"/>
      <c r="B101" s="4"/>
      <c r="C101" s="4"/>
      <c r="D101" s="38"/>
      <c r="E101" s="4"/>
      <c r="F101" s="4"/>
      <c r="G101" s="4"/>
      <c r="H101" s="37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ht="15.75" customHeight="1">
      <c r="A102" s="37"/>
      <c r="B102" s="4"/>
      <c r="C102" s="4"/>
      <c r="D102" s="38"/>
      <c r="E102" s="4"/>
      <c r="F102" s="4"/>
      <c r="G102" s="4"/>
      <c r="H102" s="37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ht="15.75" customHeight="1">
      <c r="A103" s="37"/>
      <c r="B103" s="4"/>
      <c r="C103" s="4"/>
      <c r="D103" s="38"/>
      <c r="E103" s="4"/>
      <c r="F103" s="4"/>
      <c r="G103" s="4"/>
      <c r="H103" s="37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ht="15.75" customHeight="1">
      <c r="A104" s="37"/>
      <c r="B104" s="4"/>
      <c r="C104" s="4"/>
      <c r="D104" s="38"/>
      <c r="E104" s="4"/>
      <c r="F104" s="4"/>
      <c r="G104" s="4"/>
      <c r="H104" s="37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ht="15.75" customHeight="1">
      <c r="A105" s="37"/>
      <c r="B105" s="4"/>
      <c r="C105" s="4"/>
      <c r="D105" s="38"/>
      <c r="E105" s="4"/>
      <c r="F105" s="4"/>
      <c r="G105" s="4"/>
      <c r="H105" s="37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ht="15.75" customHeight="1">
      <c r="A106" s="37"/>
      <c r="B106" s="4"/>
      <c r="C106" s="4"/>
      <c r="D106" s="38"/>
      <c r="E106" s="4"/>
      <c r="F106" s="4"/>
      <c r="G106" s="4"/>
      <c r="H106" s="37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ht="15.75" customHeight="1">
      <c r="A107" s="37"/>
      <c r="B107" s="4"/>
      <c r="C107" s="4"/>
      <c r="D107" s="38"/>
      <c r="E107" s="4"/>
      <c r="F107" s="4"/>
      <c r="G107" s="4"/>
      <c r="H107" s="37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ht="15.75" customHeight="1">
      <c r="A108" s="37"/>
      <c r="B108" s="4"/>
      <c r="C108" s="4"/>
      <c r="D108" s="38"/>
      <c r="E108" s="4"/>
      <c r="F108" s="4"/>
      <c r="G108" s="4"/>
      <c r="H108" s="37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ht="15.75" customHeight="1">
      <c r="A109" s="37"/>
      <c r="B109" s="4"/>
      <c r="C109" s="4"/>
      <c r="D109" s="38"/>
      <c r="E109" s="4"/>
      <c r="F109" s="4"/>
      <c r="G109" s="4"/>
      <c r="H109" s="37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ht="15.75" customHeight="1">
      <c r="A110" s="37"/>
      <c r="B110" s="4"/>
      <c r="C110" s="4"/>
      <c r="D110" s="38"/>
      <c r="E110" s="4"/>
      <c r="F110" s="4"/>
      <c r="G110" s="4"/>
      <c r="H110" s="37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ht="15.75" customHeight="1">
      <c r="A111" s="37"/>
      <c r="B111" s="4"/>
      <c r="C111" s="4"/>
      <c r="D111" s="38"/>
      <c r="E111" s="4"/>
      <c r="F111" s="4"/>
      <c r="G111" s="4"/>
      <c r="H111" s="37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ht="15.75" customHeight="1">
      <c r="A112" s="37"/>
      <c r="B112" s="4"/>
      <c r="C112" s="4"/>
      <c r="D112" s="38"/>
      <c r="E112" s="4"/>
      <c r="F112" s="4"/>
      <c r="G112" s="4"/>
      <c r="H112" s="37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ht="15.75" customHeight="1">
      <c r="A113" s="37"/>
      <c r="B113" s="4"/>
      <c r="C113" s="4"/>
      <c r="D113" s="38"/>
      <c r="E113" s="4"/>
      <c r="F113" s="4"/>
      <c r="G113" s="4"/>
      <c r="H113" s="37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ht="15.75" customHeight="1">
      <c r="A114" s="37"/>
      <c r="B114" s="4"/>
      <c r="C114" s="4"/>
      <c r="D114" s="38"/>
      <c r="E114" s="4"/>
      <c r="F114" s="4"/>
      <c r="G114" s="4"/>
      <c r="H114" s="37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ht="15.75" customHeight="1">
      <c r="A115" s="37"/>
      <c r="B115" s="4"/>
      <c r="C115" s="4"/>
      <c r="D115" s="38"/>
      <c r="E115" s="4"/>
      <c r="F115" s="4"/>
      <c r="G115" s="4"/>
      <c r="H115" s="37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ht="15.75" customHeight="1">
      <c r="A116" s="37"/>
      <c r="B116" s="4"/>
      <c r="C116" s="4"/>
      <c r="D116" s="38"/>
      <c r="E116" s="4"/>
      <c r="F116" s="4"/>
      <c r="G116" s="4"/>
      <c r="H116" s="37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ht="15.75" customHeight="1">
      <c r="A117" s="37"/>
      <c r="B117" s="4"/>
      <c r="C117" s="4"/>
      <c r="D117" s="38"/>
      <c r="E117" s="4"/>
      <c r="F117" s="4"/>
      <c r="G117" s="4"/>
      <c r="H117" s="37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ht="15.75" customHeight="1">
      <c r="A118" s="37"/>
      <c r="B118" s="4"/>
      <c r="C118" s="4"/>
      <c r="D118" s="38"/>
      <c r="E118" s="4"/>
      <c r="F118" s="4"/>
      <c r="G118" s="4"/>
      <c r="H118" s="37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ht="15.75" customHeight="1">
      <c r="A119" s="37"/>
      <c r="B119" s="4"/>
      <c r="C119" s="4"/>
      <c r="D119" s="38"/>
      <c r="E119" s="4"/>
      <c r="F119" s="4"/>
      <c r="G119" s="4"/>
      <c r="H119" s="37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ht="15.75" customHeight="1">
      <c r="A120" s="37"/>
      <c r="B120" s="4"/>
      <c r="C120" s="4"/>
      <c r="D120" s="38"/>
      <c r="E120" s="4"/>
      <c r="F120" s="4"/>
      <c r="G120" s="4"/>
      <c r="H120" s="37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ht="15.75" customHeight="1">
      <c r="A121" s="37"/>
      <c r="B121" s="4"/>
      <c r="C121" s="4"/>
      <c r="D121" s="38"/>
      <c r="E121" s="4"/>
      <c r="F121" s="4"/>
      <c r="G121" s="4"/>
      <c r="H121" s="37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ht="15.75" customHeight="1">
      <c r="A122" s="37"/>
      <c r="B122" s="4"/>
      <c r="C122" s="4"/>
      <c r="D122" s="38"/>
      <c r="E122" s="4"/>
      <c r="F122" s="4"/>
      <c r="G122" s="4"/>
      <c r="H122" s="37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ht="15.75" customHeight="1">
      <c r="A123" s="37"/>
      <c r="B123" s="4"/>
      <c r="C123" s="4"/>
      <c r="D123" s="38"/>
      <c r="E123" s="4"/>
      <c r="F123" s="4"/>
      <c r="G123" s="4"/>
      <c r="H123" s="37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ht="15.75" customHeight="1">
      <c r="A124" s="37"/>
      <c r="B124" s="4"/>
      <c r="C124" s="4"/>
      <c r="D124" s="38"/>
      <c r="E124" s="4"/>
      <c r="F124" s="4"/>
      <c r="G124" s="4"/>
      <c r="H124" s="37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ht="15.75" customHeight="1">
      <c r="A125" s="37"/>
      <c r="B125" s="4"/>
      <c r="C125" s="4"/>
      <c r="D125" s="38"/>
      <c r="E125" s="4"/>
      <c r="F125" s="4"/>
      <c r="G125" s="4"/>
      <c r="H125" s="37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ht="15.75" customHeight="1">
      <c r="A126" s="37"/>
      <c r="B126" s="4"/>
      <c r="C126" s="4"/>
      <c r="D126" s="38"/>
      <c r="E126" s="4"/>
      <c r="F126" s="4"/>
      <c r="G126" s="4"/>
      <c r="H126" s="37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ht="15.75" customHeight="1">
      <c r="A127" s="37"/>
      <c r="B127" s="4"/>
      <c r="C127" s="4"/>
      <c r="D127" s="38"/>
      <c r="E127" s="4"/>
      <c r="F127" s="4"/>
      <c r="G127" s="4"/>
      <c r="H127" s="37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ht="15.75" customHeight="1">
      <c r="A128" s="37"/>
      <c r="B128" s="4"/>
      <c r="C128" s="4"/>
      <c r="D128" s="38"/>
      <c r="E128" s="4"/>
      <c r="F128" s="4"/>
      <c r="G128" s="4"/>
      <c r="H128" s="37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ht="15.75" customHeight="1">
      <c r="A129" s="37"/>
      <c r="B129" s="4"/>
      <c r="C129" s="4"/>
      <c r="D129" s="38"/>
      <c r="E129" s="4"/>
      <c r="F129" s="4"/>
      <c r="G129" s="4"/>
      <c r="H129" s="37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ht="15.75" customHeight="1">
      <c r="A130" s="37"/>
      <c r="B130" s="4"/>
      <c r="C130" s="4"/>
      <c r="D130" s="38"/>
      <c r="E130" s="4"/>
      <c r="F130" s="4"/>
      <c r="G130" s="4"/>
      <c r="H130" s="37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ht="15.75" customHeight="1">
      <c r="A131" s="37"/>
      <c r="B131" s="4"/>
      <c r="C131" s="4"/>
      <c r="D131" s="38"/>
      <c r="E131" s="4"/>
      <c r="F131" s="4"/>
      <c r="G131" s="4"/>
      <c r="H131" s="37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ht="15.75" customHeight="1">
      <c r="A132" s="37"/>
      <c r="B132" s="4"/>
      <c r="C132" s="4"/>
      <c r="D132" s="38"/>
      <c r="E132" s="4"/>
      <c r="F132" s="4"/>
      <c r="G132" s="4"/>
      <c r="H132" s="37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ht="15.75" customHeight="1">
      <c r="A133" s="37"/>
      <c r="B133" s="4"/>
      <c r="C133" s="4"/>
      <c r="D133" s="38"/>
      <c r="E133" s="4"/>
      <c r="F133" s="4"/>
      <c r="G133" s="4"/>
      <c r="H133" s="37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ht="15.75" customHeight="1">
      <c r="A134" s="37"/>
      <c r="B134" s="4"/>
      <c r="C134" s="4"/>
      <c r="D134" s="38"/>
      <c r="E134" s="4"/>
      <c r="F134" s="4"/>
      <c r="G134" s="4"/>
      <c r="H134" s="37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ht="15.75" customHeight="1">
      <c r="A135" s="37"/>
      <c r="B135" s="4"/>
      <c r="C135" s="4"/>
      <c r="D135" s="38"/>
      <c r="E135" s="4"/>
      <c r="F135" s="4"/>
      <c r="G135" s="4"/>
      <c r="H135" s="37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ht="15.75" customHeight="1">
      <c r="A136" s="37"/>
      <c r="B136" s="4"/>
      <c r="C136" s="4"/>
      <c r="D136" s="38"/>
      <c r="E136" s="4"/>
      <c r="F136" s="4"/>
      <c r="G136" s="4"/>
      <c r="H136" s="37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ht="15.75" customHeight="1">
      <c r="A137" s="37"/>
      <c r="B137" s="4"/>
      <c r="C137" s="4"/>
      <c r="D137" s="38"/>
      <c r="E137" s="4"/>
      <c r="F137" s="4"/>
      <c r="G137" s="4"/>
      <c r="H137" s="37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ht="15.75" customHeight="1">
      <c r="A138" s="37"/>
      <c r="B138" s="4"/>
      <c r="C138" s="4"/>
      <c r="D138" s="38"/>
      <c r="E138" s="4"/>
      <c r="F138" s="4"/>
      <c r="G138" s="4"/>
      <c r="H138" s="37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ht="15.75" customHeight="1">
      <c r="A139" s="37"/>
      <c r="B139" s="4"/>
      <c r="C139" s="4"/>
      <c r="D139" s="38"/>
      <c r="E139" s="4"/>
      <c r="F139" s="4"/>
      <c r="G139" s="4"/>
      <c r="H139" s="37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ht="15.75" customHeight="1">
      <c r="A140" s="37"/>
      <c r="B140" s="4"/>
      <c r="C140" s="4"/>
      <c r="D140" s="38"/>
      <c r="E140" s="4"/>
      <c r="F140" s="4"/>
      <c r="G140" s="4"/>
      <c r="H140" s="37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ht="15.75" customHeight="1">
      <c r="A141" s="37"/>
      <c r="B141" s="4"/>
      <c r="C141" s="4"/>
      <c r="D141" s="38"/>
      <c r="E141" s="4"/>
      <c r="F141" s="4"/>
      <c r="G141" s="4"/>
      <c r="H141" s="37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ht="15.75" customHeight="1">
      <c r="A142" s="37"/>
      <c r="B142" s="4"/>
      <c r="C142" s="4"/>
      <c r="D142" s="38"/>
      <c r="E142" s="4"/>
      <c r="F142" s="4"/>
      <c r="G142" s="4"/>
      <c r="H142" s="37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ht="15.75" customHeight="1">
      <c r="A143" s="37"/>
      <c r="B143" s="4"/>
      <c r="C143" s="4"/>
      <c r="D143" s="38"/>
      <c r="E143" s="4"/>
      <c r="F143" s="4"/>
      <c r="G143" s="4"/>
      <c r="H143" s="37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ht="15.75" customHeight="1">
      <c r="A144" s="37"/>
      <c r="B144" s="4"/>
      <c r="C144" s="4"/>
      <c r="D144" s="38"/>
      <c r="E144" s="4"/>
      <c r="F144" s="4"/>
      <c r="G144" s="4"/>
      <c r="H144" s="37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ht="15.75" customHeight="1">
      <c r="A145" s="37"/>
      <c r="B145" s="4"/>
      <c r="C145" s="4"/>
      <c r="D145" s="38"/>
      <c r="E145" s="4"/>
      <c r="F145" s="4"/>
      <c r="G145" s="4"/>
      <c r="H145" s="37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ht="15.75" customHeight="1">
      <c r="A146" s="37"/>
      <c r="B146" s="4"/>
      <c r="C146" s="4"/>
      <c r="D146" s="38"/>
      <c r="E146" s="4"/>
      <c r="F146" s="4"/>
      <c r="G146" s="4"/>
      <c r="H146" s="37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ht="15.75" customHeight="1">
      <c r="A147" s="37"/>
      <c r="B147" s="4"/>
      <c r="C147" s="4"/>
      <c r="D147" s="38"/>
      <c r="E147" s="4"/>
      <c r="F147" s="4"/>
      <c r="G147" s="4"/>
      <c r="H147" s="37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ht="15.75" customHeight="1">
      <c r="A148" s="37"/>
      <c r="B148" s="4"/>
      <c r="C148" s="4"/>
      <c r="D148" s="38"/>
      <c r="E148" s="4"/>
      <c r="F148" s="4"/>
      <c r="G148" s="4"/>
      <c r="H148" s="37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ht="15.75" customHeight="1">
      <c r="A149" s="37"/>
      <c r="B149" s="4"/>
      <c r="C149" s="4"/>
      <c r="D149" s="38"/>
      <c r="E149" s="4"/>
      <c r="F149" s="4"/>
      <c r="G149" s="4"/>
      <c r="H149" s="37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ht="15.75" customHeight="1">
      <c r="A150" s="37"/>
      <c r="B150" s="4"/>
      <c r="C150" s="4"/>
      <c r="D150" s="38"/>
      <c r="E150" s="4"/>
      <c r="F150" s="4"/>
      <c r="G150" s="4"/>
      <c r="H150" s="37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ht="15.75" customHeight="1">
      <c r="A151" s="37"/>
      <c r="B151" s="4"/>
      <c r="C151" s="4"/>
      <c r="D151" s="38"/>
      <c r="E151" s="4"/>
      <c r="F151" s="4"/>
      <c r="G151" s="4"/>
      <c r="H151" s="37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ht="15.75" customHeight="1">
      <c r="A152" s="37"/>
      <c r="B152" s="4"/>
      <c r="C152" s="4"/>
      <c r="D152" s="38"/>
      <c r="E152" s="4"/>
      <c r="F152" s="4"/>
      <c r="G152" s="4"/>
      <c r="H152" s="37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ht="15.75" customHeight="1">
      <c r="A153" s="37"/>
      <c r="B153" s="4"/>
      <c r="C153" s="4"/>
      <c r="D153" s="38"/>
      <c r="E153" s="4"/>
      <c r="F153" s="4"/>
      <c r="G153" s="4"/>
      <c r="H153" s="37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ht="15.75" customHeight="1">
      <c r="A154" s="37"/>
      <c r="B154" s="4"/>
      <c r="C154" s="4"/>
      <c r="D154" s="38"/>
      <c r="E154" s="4"/>
      <c r="F154" s="4"/>
      <c r="G154" s="4"/>
      <c r="H154" s="37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ht="15.75" customHeight="1">
      <c r="A155" s="37"/>
      <c r="B155" s="4"/>
      <c r="C155" s="4"/>
      <c r="D155" s="38"/>
      <c r="E155" s="4"/>
      <c r="F155" s="4"/>
      <c r="G155" s="4"/>
      <c r="H155" s="37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ht="15.75" customHeight="1">
      <c r="A156" s="37"/>
      <c r="B156" s="4"/>
      <c r="C156" s="4"/>
      <c r="D156" s="38"/>
      <c r="E156" s="4"/>
      <c r="F156" s="4"/>
      <c r="G156" s="4"/>
      <c r="H156" s="37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ht="15.75" customHeight="1">
      <c r="A157" s="37"/>
      <c r="B157" s="4"/>
      <c r="C157" s="4"/>
      <c r="D157" s="38"/>
      <c r="E157" s="4"/>
      <c r="F157" s="4"/>
      <c r="G157" s="4"/>
      <c r="H157" s="37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ht="15.75" customHeight="1">
      <c r="A158" s="37"/>
      <c r="B158" s="4"/>
      <c r="C158" s="4"/>
      <c r="D158" s="38"/>
      <c r="E158" s="4"/>
      <c r="F158" s="4"/>
      <c r="G158" s="4"/>
      <c r="H158" s="37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ht="15.75" customHeight="1">
      <c r="A159" s="37"/>
      <c r="B159" s="4"/>
      <c r="C159" s="4"/>
      <c r="D159" s="38"/>
      <c r="E159" s="4"/>
      <c r="F159" s="4"/>
      <c r="G159" s="4"/>
      <c r="H159" s="37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ht="15.75" customHeight="1">
      <c r="A160" s="37"/>
      <c r="B160" s="4"/>
      <c r="C160" s="4"/>
      <c r="D160" s="38"/>
      <c r="E160" s="4"/>
      <c r="F160" s="4"/>
      <c r="G160" s="4"/>
      <c r="H160" s="37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ht="15.75" customHeight="1">
      <c r="A161" s="37"/>
      <c r="B161" s="4"/>
      <c r="C161" s="4"/>
      <c r="D161" s="38"/>
      <c r="E161" s="4"/>
      <c r="F161" s="4"/>
      <c r="G161" s="4"/>
      <c r="H161" s="37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ht="15.75" customHeight="1">
      <c r="A162" s="37"/>
      <c r="B162" s="4"/>
      <c r="C162" s="4"/>
      <c r="D162" s="38"/>
      <c r="E162" s="4"/>
      <c r="F162" s="4"/>
      <c r="G162" s="4"/>
      <c r="H162" s="37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ht="15.75" customHeight="1">
      <c r="A163" s="37"/>
      <c r="B163" s="4"/>
      <c r="C163" s="4"/>
      <c r="D163" s="38"/>
      <c r="E163" s="4"/>
      <c r="F163" s="4"/>
      <c r="G163" s="4"/>
      <c r="H163" s="37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ht="15.75" customHeight="1">
      <c r="A164" s="37"/>
      <c r="B164" s="4"/>
      <c r="C164" s="4"/>
      <c r="D164" s="38"/>
      <c r="E164" s="4"/>
      <c r="F164" s="4"/>
      <c r="G164" s="4"/>
      <c r="H164" s="37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ht="15.75" customHeight="1">
      <c r="A165" s="37"/>
      <c r="B165" s="4"/>
      <c r="C165" s="4"/>
      <c r="D165" s="38"/>
      <c r="E165" s="4"/>
      <c r="F165" s="4"/>
      <c r="G165" s="4"/>
      <c r="H165" s="37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ht="15.75" customHeight="1">
      <c r="A166" s="37"/>
      <c r="B166" s="4"/>
      <c r="C166" s="4"/>
      <c r="D166" s="38"/>
      <c r="E166" s="4"/>
      <c r="F166" s="4"/>
      <c r="G166" s="4"/>
      <c r="H166" s="37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ht="15.75" customHeight="1">
      <c r="A167" s="37"/>
      <c r="B167" s="4"/>
      <c r="C167" s="4"/>
      <c r="D167" s="38"/>
      <c r="E167" s="4"/>
      <c r="F167" s="4"/>
      <c r="G167" s="4"/>
      <c r="H167" s="37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ht="15.75" customHeight="1">
      <c r="A168" s="37"/>
      <c r="B168" s="4"/>
      <c r="C168" s="4"/>
      <c r="D168" s="38"/>
      <c r="E168" s="4"/>
      <c r="F168" s="4"/>
      <c r="G168" s="4"/>
      <c r="H168" s="37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ht="15.75" customHeight="1">
      <c r="A169" s="37"/>
      <c r="B169" s="4"/>
      <c r="C169" s="4"/>
      <c r="D169" s="38"/>
      <c r="E169" s="4"/>
      <c r="F169" s="4"/>
      <c r="G169" s="4"/>
      <c r="H169" s="37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ht="15.75" customHeight="1">
      <c r="A170" s="37"/>
      <c r="B170" s="4"/>
      <c r="C170" s="4"/>
      <c r="D170" s="38"/>
      <c r="E170" s="4"/>
      <c r="F170" s="4"/>
      <c r="G170" s="4"/>
      <c r="H170" s="37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ht="15.75" customHeight="1">
      <c r="A171" s="37"/>
      <c r="B171" s="4"/>
      <c r="C171" s="4"/>
      <c r="D171" s="38"/>
      <c r="E171" s="4"/>
      <c r="F171" s="4"/>
      <c r="G171" s="4"/>
      <c r="H171" s="37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ht="15.75" customHeight="1">
      <c r="A172" s="37"/>
      <c r="B172" s="4"/>
      <c r="C172" s="4"/>
      <c r="D172" s="38"/>
      <c r="E172" s="4"/>
      <c r="F172" s="4"/>
      <c r="G172" s="4"/>
      <c r="H172" s="37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ht="15.75" customHeight="1">
      <c r="A173" s="37"/>
      <c r="B173" s="4"/>
      <c r="C173" s="4"/>
      <c r="D173" s="38"/>
      <c r="E173" s="4"/>
      <c r="F173" s="4"/>
      <c r="G173" s="4"/>
      <c r="H173" s="37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ht="15.75" customHeight="1">
      <c r="A174" s="37"/>
      <c r="B174" s="4"/>
      <c r="C174" s="4"/>
      <c r="D174" s="38"/>
      <c r="E174" s="4"/>
      <c r="F174" s="4"/>
      <c r="G174" s="4"/>
      <c r="H174" s="37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ht="15.75" customHeight="1">
      <c r="A175" s="37"/>
      <c r="B175" s="4"/>
      <c r="C175" s="4"/>
      <c r="D175" s="38"/>
      <c r="E175" s="4"/>
      <c r="F175" s="4"/>
      <c r="G175" s="4"/>
      <c r="H175" s="37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ht="15.75" customHeight="1">
      <c r="A176" s="37"/>
      <c r="B176" s="4"/>
      <c r="C176" s="4"/>
      <c r="D176" s="38"/>
      <c r="E176" s="4"/>
      <c r="F176" s="4"/>
      <c r="G176" s="4"/>
      <c r="H176" s="37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ht="15.75" customHeight="1">
      <c r="A177" s="37"/>
      <c r="B177" s="4"/>
      <c r="C177" s="4"/>
      <c r="D177" s="38"/>
      <c r="E177" s="4"/>
      <c r="F177" s="4"/>
      <c r="G177" s="4"/>
      <c r="H177" s="37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ht="15.75" customHeight="1">
      <c r="A178" s="37"/>
      <c r="B178" s="4"/>
      <c r="C178" s="4"/>
      <c r="D178" s="38"/>
      <c r="E178" s="4"/>
      <c r="F178" s="4"/>
      <c r="G178" s="4"/>
      <c r="H178" s="37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ht="15.75" customHeight="1">
      <c r="A179" s="37"/>
      <c r="B179" s="4"/>
      <c r="C179" s="4"/>
      <c r="D179" s="38"/>
      <c r="E179" s="4"/>
      <c r="F179" s="4"/>
      <c r="G179" s="4"/>
      <c r="H179" s="37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ht="15.75" customHeight="1">
      <c r="A180" s="37"/>
      <c r="B180" s="4"/>
      <c r="C180" s="4"/>
      <c r="D180" s="38"/>
      <c r="E180" s="4"/>
      <c r="F180" s="4"/>
      <c r="G180" s="4"/>
      <c r="H180" s="37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ht="15.75" customHeight="1">
      <c r="A181" s="37"/>
      <c r="B181" s="4"/>
      <c r="C181" s="4"/>
      <c r="D181" s="38"/>
      <c r="E181" s="4"/>
      <c r="F181" s="4"/>
      <c r="G181" s="4"/>
      <c r="H181" s="37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ht="15.75" customHeight="1">
      <c r="A182" s="37"/>
      <c r="B182" s="4"/>
      <c r="C182" s="4"/>
      <c r="D182" s="38"/>
      <c r="E182" s="4"/>
      <c r="F182" s="4"/>
      <c r="G182" s="4"/>
      <c r="H182" s="37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ht="15.75" customHeight="1">
      <c r="A183" s="37"/>
      <c r="B183" s="4"/>
      <c r="C183" s="4"/>
      <c r="D183" s="38"/>
      <c r="E183" s="4"/>
      <c r="F183" s="4"/>
      <c r="G183" s="4"/>
      <c r="H183" s="37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ht="15.75" customHeight="1">
      <c r="A184" s="37"/>
      <c r="B184" s="4"/>
      <c r="C184" s="4"/>
      <c r="D184" s="38"/>
      <c r="E184" s="4"/>
      <c r="F184" s="4"/>
      <c r="G184" s="4"/>
      <c r="H184" s="37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ht="15.75" customHeight="1">
      <c r="A185" s="37"/>
      <c r="B185" s="4"/>
      <c r="C185" s="4"/>
      <c r="D185" s="38"/>
      <c r="E185" s="4"/>
      <c r="F185" s="4"/>
      <c r="G185" s="4"/>
      <c r="H185" s="37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ht="15.75" customHeight="1">
      <c r="A186" s="37"/>
      <c r="B186" s="4"/>
      <c r="C186" s="4"/>
      <c r="D186" s="38"/>
      <c r="E186" s="4"/>
      <c r="F186" s="4"/>
      <c r="G186" s="4"/>
      <c r="H186" s="37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ht="15.75" customHeight="1">
      <c r="A187" s="37"/>
      <c r="B187" s="4"/>
      <c r="C187" s="4"/>
      <c r="D187" s="38"/>
      <c r="E187" s="4"/>
      <c r="F187" s="4"/>
      <c r="G187" s="4"/>
      <c r="H187" s="37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ht="15.75" customHeight="1">
      <c r="A188" s="37"/>
      <c r="B188" s="4"/>
      <c r="C188" s="4"/>
      <c r="D188" s="38"/>
      <c r="E188" s="4"/>
      <c r="F188" s="4"/>
      <c r="G188" s="4"/>
      <c r="H188" s="37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ht="15.75" customHeight="1">
      <c r="A189" s="37"/>
      <c r="B189" s="4"/>
      <c r="C189" s="4"/>
      <c r="D189" s="38"/>
      <c r="E189" s="4"/>
      <c r="F189" s="4"/>
      <c r="G189" s="4"/>
      <c r="H189" s="37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ht="15.75" customHeight="1">
      <c r="A190" s="37"/>
      <c r="B190" s="4"/>
      <c r="C190" s="4"/>
      <c r="D190" s="38"/>
      <c r="E190" s="4"/>
      <c r="F190" s="4"/>
      <c r="G190" s="4"/>
      <c r="H190" s="37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ht="15.75" customHeight="1">
      <c r="A191" s="37"/>
      <c r="B191" s="4"/>
      <c r="C191" s="4"/>
      <c r="D191" s="38"/>
      <c r="E191" s="4"/>
      <c r="F191" s="4"/>
      <c r="G191" s="4"/>
      <c r="H191" s="37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ht="15.75" customHeight="1">
      <c r="A192" s="37"/>
      <c r="B192" s="4"/>
      <c r="C192" s="4"/>
      <c r="D192" s="38"/>
      <c r="E192" s="4"/>
      <c r="F192" s="4"/>
      <c r="G192" s="4"/>
      <c r="H192" s="37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ht="15.75" customHeight="1">
      <c r="A193" s="37"/>
      <c r="B193" s="4"/>
      <c r="C193" s="4"/>
      <c r="D193" s="38"/>
      <c r="E193" s="4"/>
      <c r="F193" s="4"/>
      <c r="G193" s="4"/>
      <c r="H193" s="37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ht="15.75" customHeight="1">
      <c r="A194" s="37"/>
      <c r="B194" s="4"/>
      <c r="C194" s="4"/>
      <c r="D194" s="38"/>
      <c r="E194" s="4"/>
      <c r="F194" s="4"/>
      <c r="G194" s="4"/>
      <c r="H194" s="37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ht="15.75" customHeight="1">
      <c r="A195" s="37"/>
      <c r="B195" s="4"/>
      <c r="C195" s="4"/>
      <c r="D195" s="38"/>
      <c r="E195" s="4"/>
      <c r="F195" s="4"/>
      <c r="G195" s="4"/>
      <c r="H195" s="37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ht="15.75" customHeight="1">
      <c r="A196" s="37"/>
      <c r="B196" s="4"/>
      <c r="C196" s="4"/>
      <c r="D196" s="38"/>
      <c r="E196" s="4"/>
      <c r="F196" s="4"/>
      <c r="G196" s="4"/>
      <c r="H196" s="37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ht="15.75" customHeight="1">
      <c r="A197" s="37"/>
      <c r="B197" s="4"/>
      <c r="C197" s="4"/>
      <c r="D197" s="38"/>
      <c r="E197" s="4"/>
      <c r="F197" s="4"/>
      <c r="G197" s="4"/>
      <c r="H197" s="37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ht="15.75" customHeight="1">
      <c r="A198" s="37"/>
      <c r="B198" s="4"/>
      <c r="C198" s="4"/>
      <c r="D198" s="38"/>
      <c r="E198" s="4"/>
      <c r="F198" s="4"/>
      <c r="G198" s="4"/>
      <c r="H198" s="37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ht="15.75" customHeight="1">
      <c r="A199" s="37"/>
      <c r="B199" s="4"/>
      <c r="C199" s="4"/>
      <c r="D199" s="38"/>
      <c r="E199" s="4"/>
      <c r="F199" s="4"/>
      <c r="G199" s="4"/>
      <c r="H199" s="37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ht="15.75" customHeight="1">
      <c r="A200" s="37"/>
      <c r="B200" s="4"/>
      <c r="C200" s="4"/>
      <c r="D200" s="38"/>
      <c r="E200" s="4"/>
      <c r="F200" s="4"/>
      <c r="G200" s="4"/>
      <c r="H200" s="37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ht="15.75" customHeight="1">
      <c r="A201" s="37"/>
      <c r="B201" s="4"/>
      <c r="C201" s="4"/>
      <c r="D201" s="38"/>
      <c r="E201" s="4"/>
      <c r="F201" s="4"/>
      <c r="G201" s="4"/>
      <c r="H201" s="37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ht="15.75" customHeight="1">
      <c r="A202" s="37"/>
      <c r="B202" s="4"/>
      <c r="C202" s="4"/>
      <c r="D202" s="38"/>
      <c r="E202" s="4"/>
      <c r="F202" s="4"/>
      <c r="G202" s="4"/>
      <c r="H202" s="37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ht="15.75" customHeight="1">
      <c r="A203" s="37"/>
      <c r="B203" s="4"/>
      <c r="C203" s="4"/>
      <c r="D203" s="38"/>
      <c r="E203" s="4"/>
      <c r="F203" s="4"/>
      <c r="G203" s="4"/>
      <c r="H203" s="37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ht="15.75" customHeight="1">
      <c r="A204" s="37"/>
      <c r="B204" s="4"/>
      <c r="C204" s="4"/>
      <c r="D204" s="38"/>
      <c r="E204" s="4"/>
      <c r="F204" s="4"/>
      <c r="G204" s="4"/>
      <c r="H204" s="37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ht="15.75" customHeight="1">
      <c r="A205" s="37"/>
      <c r="B205" s="4"/>
      <c r="C205" s="4"/>
      <c r="D205" s="38"/>
      <c r="E205" s="4"/>
      <c r="F205" s="4"/>
      <c r="G205" s="4"/>
      <c r="H205" s="37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ht="15.75" customHeight="1">
      <c r="A206" s="37"/>
      <c r="B206" s="4"/>
      <c r="C206" s="4"/>
      <c r="D206" s="38"/>
      <c r="E206" s="4"/>
      <c r="F206" s="4"/>
      <c r="G206" s="4"/>
      <c r="H206" s="37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ht="15.75" customHeight="1">
      <c r="A207" s="37"/>
      <c r="B207" s="4"/>
      <c r="C207" s="4"/>
      <c r="D207" s="38"/>
      <c r="E207" s="4"/>
      <c r="F207" s="4"/>
      <c r="G207" s="4"/>
      <c r="H207" s="37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ht="15.75" customHeight="1">
      <c r="A208" s="37"/>
      <c r="B208" s="4"/>
      <c r="C208" s="4"/>
      <c r="D208" s="38"/>
      <c r="E208" s="4"/>
      <c r="F208" s="4"/>
      <c r="G208" s="4"/>
      <c r="H208" s="37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ht="15.75" customHeight="1">
      <c r="A209" s="37"/>
      <c r="B209" s="4"/>
      <c r="C209" s="4"/>
      <c r="D209" s="38"/>
      <c r="E209" s="4"/>
      <c r="F209" s="4"/>
      <c r="G209" s="4"/>
      <c r="H209" s="37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ht="15.75" customHeight="1">
      <c r="A210" s="37"/>
      <c r="B210" s="4"/>
      <c r="C210" s="4"/>
      <c r="D210" s="38"/>
      <c r="E210" s="4"/>
      <c r="F210" s="4"/>
      <c r="G210" s="4"/>
      <c r="H210" s="37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ht="15.75" customHeight="1">
      <c r="A211" s="37"/>
      <c r="B211" s="4"/>
      <c r="C211" s="4"/>
      <c r="D211" s="38"/>
      <c r="E211" s="4"/>
      <c r="F211" s="4"/>
      <c r="G211" s="4"/>
      <c r="H211" s="37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ht="15.75" customHeight="1">
      <c r="A212" s="37"/>
      <c r="B212" s="4"/>
      <c r="C212" s="4"/>
      <c r="D212" s="38"/>
      <c r="E212" s="4"/>
      <c r="F212" s="4"/>
      <c r="G212" s="4"/>
      <c r="H212" s="37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ht="15.75" customHeight="1">
      <c r="A213" s="37"/>
      <c r="B213" s="4"/>
      <c r="C213" s="4"/>
      <c r="D213" s="38"/>
      <c r="E213" s="4"/>
      <c r="F213" s="4"/>
      <c r="G213" s="4"/>
      <c r="H213" s="37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ht="15.75" customHeight="1">
      <c r="A214" s="37"/>
      <c r="B214" s="4"/>
      <c r="C214" s="4"/>
      <c r="D214" s="38"/>
      <c r="E214" s="4"/>
      <c r="F214" s="4"/>
      <c r="G214" s="4"/>
      <c r="H214" s="37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ht="15.75" customHeight="1">
      <c r="A215" s="37"/>
      <c r="B215" s="4"/>
      <c r="C215" s="4"/>
      <c r="D215" s="38"/>
      <c r="E215" s="4"/>
      <c r="F215" s="4"/>
      <c r="G215" s="4"/>
      <c r="H215" s="37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ht="15.75" customHeight="1">
      <c r="A216" s="37"/>
      <c r="B216" s="4"/>
      <c r="C216" s="4"/>
      <c r="D216" s="38"/>
      <c r="E216" s="4"/>
      <c r="F216" s="4"/>
      <c r="G216" s="4"/>
      <c r="H216" s="37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ht="15.75" customHeight="1">
      <c r="A217" s="37"/>
      <c r="B217" s="4"/>
      <c r="C217" s="4"/>
      <c r="D217" s="38"/>
      <c r="E217" s="4"/>
      <c r="F217" s="4"/>
      <c r="G217" s="4"/>
      <c r="H217" s="37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ht="15.75" customHeight="1">
      <c r="A218" s="37"/>
      <c r="B218" s="4"/>
      <c r="C218" s="4"/>
      <c r="D218" s="38"/>
      <c r="E218" s="4"/>
      <c r="F218" s="4"/>
      <c r="G218" s="4"/>
      <c r="H218" s="37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ht="15.75" customHeight="1">
      <c r="A219" s="37"/>
      <c r="B219" s="4"/>
      <c r="C219" s="4"/>
      <c r="D219" s="38"/>
      <c r="E219" s="4"/>
      <c r="F219" s="4"/>
      <c r="G219" s="4"/>
      <c r="H219" s="37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ht="15.75" customHeight="1">
      <c r="A220" s="37"/>
      <c r="B220" s="4"/>
      <c r="C220" s="4"/>
      <c r="D220" s="38"/>
      <c r="E220" s="4"/>
      <c r="F220" s="4"/>
      <c r="G220" s="4"/>
      <c r="H220" s="37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ht="15.75" customHeight="1">
      <c r="A221" s="37"/>
      <c r="B221" s="4"/>
      <c r="C221" s="4"/>
      <c r="D221" s="38"/>
      <c r="E221" s="4"/>
      <c r="F221" s="4"/>
      <c r="G221" s="4"/>
      <c r="H221" s="37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ht="15.75" customHeight="1">
      <c r="A222" s="37"/>
      <c r="B222" s="4"/>
      <c r="C222" s="4"/>
      <c r="D222" s="38"/>
      <c r="E222" s="4"/>
      <c r="F222" s="4"/>
      <c r="G222" s="4"/>
      <c r="H222" s="37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ht="15.75" customHeight="1">
      <c r="A223" s="37"/>
      <c r="B223" s="4"/>
      <c r="C223" s="4"/>
      <c r="D223" s="38"/>
      <c r="E223" s="4"/>
      <c r="F223" s="4"/>
      <c r="G223" s="4"/>
      <c r="H223" s="37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ht="15.75" customHeight="1">
      <c r="A224" s="37"/>
      <c r="B224" s="4"/>
      <c r="C224" s="4"/>
      <c r="D224" s="38"/>
      <c r="E224" s="4"/>
      <c r="F224" s="4"/>
      <c r="G224" s="4"/>
      <c r="H224" s="37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ht="15.75" customHeight="1">
      <c r="A225" s="37"/>
      <c r="B225" s="4"/>
      <c r="C225" s="4"/>
      <c r="D225" s="38"/>
      <c r="E225" s="4"/>
      <c r="F225" s="4"/>
      <c r="G225" s="4"/>
      <c r="H225" s="37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ht="15.75" customHeight="1">
      <c r="A226" s="37"/>
      <c r="B226" s="4"/>
      <c r="C226" s="4"/>
      <c r="D226" s="38"/>
      <c r="E226" s="4"/>
      <c r="F226" s="4"/>
      <c r="G226" s="4"/>
      <c r="H226" s="37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ht="15.75" customHeight="1">
      <c r="A227" s="37"/>
      <c r="B227" s="4"/>
      <c r="C227" s="4"/>
      <c r="D227" s="38"/>
      <c r="E227" s="4"/>
      <c r="F227" s="4"/>
      <c r="G227" s="4"/>
      <c r="H227" s="37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ht="15.75" customHeight="1">
      <c r="A228" s="37"/>
      <c r="B228" s="4"/>
      <c r="C228" s="4"/>
      <c r="D228" s="38"/>
      <c r="E228" s="4"/>
      <c r="F228" s="4"/>
      <c r="G228" s="4"/>
      <c r="H228" s="37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ht="15.75" customHeight="1">
      <c r="A229" s="37"/>
      <c r="B229" s="4"/>
      <c r="C229" s="4"/>
      <c r="D229" s="38"/>
      <c r="E229" s="4"/>
      <c r="F229" s="4"/>
      <c r="G229" s="4"/>
      <c r="H229" s="37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ht="15.75" customHeight="1">
      <c r="A230" s="37"/>
      <c r="B230" s="4"/>
      <c r="C230" s="4"/>
      <c r="D230" s="38"/>
      <c r="E230" s="4"/>
      <c r="F230" s="4"/>
      <c r="G230" s="4"/>
      <c r="H230" s="37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ht="15.75" customHeight="1">
      <c r="A231" s="37"/>
      <c r="B231" s="4"/>
      <c r="C231" s="4"/>
      <c r="D231" s="38"/>
      <c r="E231" s="4"/>
      <c r="F231" s="4"/>
      <c r="G231" s="4"/>
      <c r="H231" s="37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ht="15.75" customHeight="1">
      <c r="A232" s="37"/>
      <c r="B232" s="4"/>
      <c r="C232" s="4"/>
      <c r="D232" s="38"/>
      <c r="E232" s="4"/>
      <c r="F232" s="4"/>
      <c r="G232" s="4"/>
      <c r="H232" s="37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ht="15.75" customHeight="1">
      <c r="A233" s="37"/>
      <c r="B233" s="4"/>
      <c r="C233" s="4"/>
      <c r="D233" s="38"/>
      <c r="E233" s="4"/>
      <c r="F233" s="4"/>
      <c r="G233" s="4"/>
      <c r="H233" s="37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ht="15.75" customHeight="1">
      <c r="A234" s="37"/>
      <c r="B234" s="4"/>
      <c r="C234" s="4"/>
      <c r="D234" s="38"/>
      <c r="E234" s="4"/>
      <c r="F234" s="4"/>
      <c r="G234" s="4"/>
      <c r="H234" s="37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ht="15.75" customHeight="1">
      <c r="A235" s="37"/>
      <c r="B235" s="4"/>
      <c r="C235" s="4"/>
      <c r="D235" s="38"/>
      <c r="E235" s="4"/>
      <c r="F235" s="4"/>
      <c r="G235" s="4"/>
      <c r="H235" s="37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ht="15.75" customHeight="1">
      <c r="A236" s="37"/>
      <c r="B236" s="4"/>
      <c r="C236" s="4"/>
      <c r="D236" s="38"/>
      <c r="E236" s="4"/>
      <c r="F236" s="4"/>
      <c r="G236" s="4"/>
      <c r="H236" s="37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ht="15.75" customHeight="1">
      <c r="A237" s="37"/>
      <c r="B237" s="4"/>
      <c r="C237" s="4"/>
      <c r="D237" s="38"/>
      <c r="E237" s="4"/>
      <c r="F237" s="4"/>
      <c r="G237" s="4"/>
      <c r="H237" s="37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ht="15.75" customHeight="1">
      <c r="A238" s="37"/>
      <c r="B238" s="4"/>
      <c r="C238" s="4"/>
      <c r="D238" s="38"/>
      <c r="E238" s="4"/>
      <c r="F238" s="4"/>
      <c r="G238" s="4"/>
      <c r="H238" s="37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ht="15.75" customHeight="1">
      <c r="A239" s="37"/>
      <c r="B239" s="4"/>
      <c r="C239" s="4"/>
      <c r="D239" s="38"/>
      <c r="E239" s="4"/>
      <c r="F239" s="4"/>
      <c r="G239" s="4"/>
      <c r="H239" s="37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ht="15.75" customHeight="1">
      <c r="A240" s="37"/>
      <c r="B240" s="4"/>
      <c r="C240" s="4"/>
      <c r="D240" s="38"/>
      <c r="E240" s="4"/>
      <c r="F240" s="4"/>
      <c r="G240" s="4"/>
      <c r="H240" s="37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ht="15.75" customHeight="1">
      <c r="A241" s="37"/>
      <c r="B241" s="4"/>
      <c r="C241" s="4"/>
      <c r="D241" s="38"/>
      <c r="E241" s="4"/>
      <c r="F241" s="4"/>
      <c r="G241" s="4"/>
      <c r="H241" s="37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ht="15.75" customHeight="1">
      <c r="A242" s="37"/>
      <c r="B242" s="4"/>
      <c r="C242" s="4"/>
      <c r="D242" s="38"/>
      <c r="E242" s="4"/>
      <c r="F242" s="4"/>
      <c r="G242" s="4"/>
      <c r="H242" s="37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ht="15.75" customHeight="1">
      <c r="A243" s="37"/>
      <c r="B243" s="4"/>
      <c r="C243" s="4"/>
      <c r="D243" s="38"/>
      <c r="E243" s="4"/>
      <c r="F243" s="4"/>
      <c r="G243" s="4"/>
      <c r="H243" s="37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ht="15.75" customHeight="1">
      <c r="A244" s="37"/>
      <c r="B244" s="4"/>
      <c r="C244" s="4"/>
      <c r="D244" s="38"/>
      <c r="E244" s="4"/>
      <c r="F244" s="4"/>
      <c r="G244" s="4"/>
      <c r="H244" s="37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ht="15.75" customHeight="1">
      <c r="A245" s="37"/>
      <c r="B245" s="4"/>
      <c r="C245" s="4"/>
      <c r="D245" s="38"/>
      <c r="E245" s="4"/>
      <c r="F245" s="4"/>
      <c r="G245" s="4"/>
      <c r="H245" s="37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ht="15.75" customHeight="1">
      <c r="A246" s="37"/>
      <c r="B246" s="4"/>
      <c r="C246" s="4"/>
      <c r="D246" s="38"/>
      <c r="E246" s="4"/>
      <c r="F246" s="4"/>
      <c r="G246" s="4"/>
      <c r="H246" s="37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ht="15.75" customHeight="1">
      <c r="A247" s="37"/>
      <c r="B247" s="4"/>
      <c r="C247" s="4"/>
      <c r="D247" s="38"/>
      <c r="E247" s="4"/>
      <c r="F247" s="4"/>
      <c r="G247" s="4"/>
      <c r="H247" s="37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ht="15.75" customHeight="1">
      <c r="A248" s="37"/>
      <c r="B248" s="4"/>
      <c r="C248" s="4"/>
      <c r="D248" s="38"/>
      <c r="E248" s="4"/>
      <c r="F248" s="4"/>
      <c r="G248" s="4"/>
      <c r="H248" s="37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ht="15.75" customHeight="1">
      <c r="A249" s="37"/>
      <c r="B249" s="4"/>
      <c r="C249" s="4"/>
      <c r="D249" s="38"/>
      <c r="E249" s="4"/>
      <c r="F249" s="4"/>
      <c r="G249" s="4"/>
      <c r="H249" s="37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4">
    <mergeCell ref="A1:L1"/>
    <mergeCell ref="A2:A3"/>
    <mergeCell ref="B2:G2"/>
    <mergeCell ref="H2:H3"/>
    <mergeCell ref="I2:K2"/>
    <mergeCell ref="L2:L3"/>
    <mergeCell ref="A4:L4"/>
    <mergeCell ref="A9:L9"/>
    <mergeCell ref="A14:L14"/>
    <mergeCell ref="A15:L15"/>
    <mergeCell ref="A16:A17"/>
    <mergeCell ref="H16:H17"/>
    <mergeCell ref="I16:K16"/>
    <mergeCell ref="L16:L17"/>
    <mergeCell ref="B26:G26"/>
    <mergeCell ref="I26:K26"/>
    <mergeCell ref="B16:G16"/>
    <mergeCell ref="A18:L18"/>
    <mergeCell ref="A22:L22"/>
    <mergeCell ref="A24:L24"/>
    <mergeCell ref="A25:L25"/>
    <mergeCell ref="A26:A27"/>
    <mergeCell ref="H26:H27"/>
    <mergeCell ref="B48:G48"/>
    <mergeCell ref="I48:K48"/>
    <mergeCell ref="L48:L49"/>
    <mergeCell ref="A50:L50"/>
    <mergeCell ref="L26:L27"/>
    <mergeCell ref="A28:L28"/>
    <mergeCell ref="A36:L36"/>
    <mergeCell ref="A46:L46"/>
    <mergeCell ref="A47:L47"/>
    <mergeCell ref="A48:A49"/>
    <mergeCell ref="H48:H49"/>
  </mergeCells>
  <printOptions/>
  <pageMargins bottom="0.7480314960629921" footer="0.0" header="0.0" left="0.7086614173228347" right="0.7086614173228347" top="0.7480314960629921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002060"/>
    <pageSetUpPr fitToPage="1"/>
  </sheetPr>
  <sheetViews>
    <sheetView workbookViewId="0"/>
  </sheetViews>
  <sheetFormatPr customHeight="1" defaultColWidth="14.43" defaultRowHeight="15.0"/>
  <cols>
    <col customWidth="1" min="1" max="1" width="8.0"/>
    <col customWidth="1" min="2" max="2" width="17.0"/>
    <col customWidth="1" min="3" max="4" width="13.0"/>
    <col customWidth="1" min="5" max="5" width="8.0"/>
    <col customWidth="1" min="6" max="6" width="11.0"/>
    <col customWidth="1" min="7" max="7" width="20.71"/>
    <col customWidth="1" min="8" max="8" width="8.71"/>
    <col customWidth="1" min="9" max="10" width="10.71"/>
    <col customWidth="1" min="11" max="11" width="8.71"/>
    <col customWidth="1" min="12" max="12" width="19.71"/>
    <col customWidth="1" min="13" max="26" width="9.14"/>
  </cols>
  <sheetData>
    <row r="1">
      <c r="A1" s="1" t="s">
        <v>97</v>
      </c>
      <c r="B1" s="2"/>
      <c r="C1" s="2"/>
      <c r="D1" s="2"/>
      <c r="E1" s="2"/>
      <c r="F1" s="2"/>
      <c r="G1" s="2"/>
      <c r="H1" s="2"/>
      <c r="I1" s="2"/>
      <c r="J1" s="2"/>
      <c r="K1" s="2"/>
      <c r="L1" s="3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>
      <c r="A2" s="5" t="s">
        <v>1</v>
      </c>
      <c r="B2" s="6" t="s">
        <v>2</v>
      </c>
      <c r="C2" s="2"/>
      <c r="D2" s="2"/>
      <c r="E2" s="2"/>
      <c r="F2" s="2"/>
      <c r="G2" s="3"/>
      <c r="H2" s="5" t="s">
        <v>3</v>
      </c>
      <c r="I2" s="7" t="s">
        <v>4</v>
      </c>
      <c r="J2" s="2"/>
      <c r="K2" s="8"/>
      <c r="L2" s="5" t="s">
        <v>5</v>
      </c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>
      <c r="A3" s="9"/>
      <c r="B3" s="10" t="s">
        <v>6</v>
      </c>
      <c r="C3" s="11" t="s">
        <v>7</v>
      </c>
      <c r="D3" s="12" t="s">
        <v>8</v>
      </c>
      <c r="E3" s="11" t="s">
        <v>9</v>
      </c>
      <c r="F3" s="11" t="s">
        <v>10</v>
      </c>
      <c r="G3" s="10" t="s">
        <v>11</v>
      </c>
      <c r="H3" s="9"/>
      <c r="I3" s="10" t="s">
        <v>12</v>
      </c>
      <c r="J3" s="10" t="s">
        <v>13</v>
      </c>
      <c r="K3" s="10" t="s">
        <v>14</v>
      </c>
      <c r="L3" s="9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>
      <c r="A4" s="13" t="s">
        <v>15</v>
      </c>
      <c r="B4" s="2"/>
      <c r="C4" s="2"/>
      <c r="D4" s="2"/>
      <c r="E4" s="2"/>
      <c r="F4" s="2"/>
      <c r="G4" s="2"/>
      <c r="H4" s="2"/>
      <c r="I4" s="2"/>
      <c r="J4" s="2"/>
      <c r="K4" s="2"/>
      <c r="L4" s="3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>
      <c r="A5" s="14">
        <v>1.0</v>
      </c>
      <c r="B5" s="15" t="s">
        <v>98</v>
      </c>
      <c r="C5" s="15" t="s">
        <v>46</v>
      </c>
      <c r="D5" s="16">
        <v>33417.0</v>
      </c>
      <c r="E5" s="17">
        <f t="shared" ref="E5:E13" si="1">DATEDIF(D5,"12.04.2025","y")</f>
        <v>33</v>
      </c>
      <c r="F5" s="18" t="s">
        <v>47</v>
      </c>
      <c r="G5" s="15" t="s">
        <v>19</v>
      </c>
      <c r="H5" s="14">
        <v>201.0</v>
      </c>
      <c r="I5" s="19">
        <v>0.06773148148148149</v>
      </c>
      <c r="J5" s="19">
        <f t="shared" ref="J5:J12" si="2">I5-$I$5</f>
        <v>0</v>
      </c>
      <c r="K5" s="20">
        <f t="shared" ref="K5:K12" si="3">I5/20.6</f>
        <v>0.003287935994</v>
      </c>
      <c r="L5" s="21" t="s">
        <v>20</v>
      </c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>
      <c r="A6" s="14">
        <v>2.0</v>
      </c>
      <c r="B6" s="15" t="s">
        <v>99</v>
      </c>
      <c r="C6" s="15" t="s">
        <v>100</v>
      </c>
      <c r="D6" s="16">
        <v>31199.0</v>
      </c>
      <c r="E6" s="17">
        <f t="shared" si="1"/>
        <v>39</v>
      </c>
      <c r="F6" s="18" t="s">
        <v>27</v>
      </c>
      <c r="G6" s="15" t="s">
        <v>19</v>
      </c>
      <c r="H6" s="14">
        <v>206.0</v>
      </c>
      <c r="I6" s="19">
        <v>0.07010416666666668</v>
      </c>
      <c r="J6" s="19">
        <f t="shared" si="2"/>
        <v>0.002372685185</v>
      </c>
      <c r="K6" s="20">
        <f t="shared" si="3"/>
        <v>0.003403114887</v>
      </c>
      <c r="L6" s="22" t="s">
        <v>24</v>
      </c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>
      <c r="A7" s="14">
        <v>3.0</v>
      </c>
      <c r="B7" s="15" t="s">
        <v>101</v>
      </c>
      <c r="C7" s="15" t="s">
        <v>102</v>
      </c>
      <c r="D7" s="16">
        <v>32610.0</v>
      </c>
      <c r="E7" s="17">
        <f t="shared" si="1"/>
        <v>36</v>
      </c>
      <c r="F7" s="18" t="s">
        <v>27</v>
      </c>
      <c r="G7" s="15" t="s">
        <v>55</v>
      </c>
      <c r="H7" s="14">
        <v>212.0</v>
      </c>
      <c r="I7" s="19">
        <v>0.07210648148148148</v>
      </c>
      <c r="J7" s="19">
        <f t="shared" si="2"/>
        <v>0.004375</v>
      </c>
      <c r="K7" s="20">
        <f t="shared" si="3"/>
        <v>0.003500314635</v>
      </c>
      <c r="L7" s="23" t="s">
        <v>28</v>
      </c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>
      <c r="A8" s="14">
        <v>4.0</v>
      </c>
      <c r="B8" s="15" t="s">
        <v>103</v>
      </c>
      <c r="C8" s="15" t="s">
        <v>60</v>
      </c>
      <c r="D8" s="16">
        <v>30392.0</v>
      </c>
      <c r="E8" s="17">
        <f t="shared" si="1"/>
        <v>42</v>
      </c>
      <c r="F8" s="18" t="s">
        <v>104</v>
      </c>
      <c r="G8" s="15" t="s">
        <v>55</v>
      </c>
      <c r="H8" s="14">
        <v>204.0</v>
      </c>
      <c r="I8" s="19">
        <v>0.07535879629629628</v>
      </c>
      <c r="J8" s="19">
        <f t="shared" si="2"/>
        <v>0.007627314815</v>
      </c>
      <c r="K8" s="20">
        <f t="shared" si="3"/>
        <v>0.003658193995</v>
      </c>
      <c r="L8" s="35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>
      <c r="A9" s="14">
        <v>5.0</v>
      </c>
      <c r="B9" s="15" t="s">
        <v>105</v>
      </c>
      <c r="C9" s="15" t="s">
        <v>106</v>
      </c>
      <c r="D9" s="16">
        <v>28770.0</v>
      </c>
      <c r="E9" s="17">
        <f t="shared" si="1"/>
        <v>46</v>
      </c>
      <c r="F9" s="18" t="s">
        <v>18</v>
      </c>
      <c r="G9" s="15" t="s">
        <v>19</v>
      </c>
      <c r="H9" s="14">
        <v>211.0</v>
      </c>
      <c r="I9" s="19">
        <v>0.08030092592592593</v>
      </c>
      <c r="J9" s="19">
        <f t="shared" si="2"/>
        <v>0.01256944444</v>
      </c>
      <c r="K9" s="20">
        <f t="shared" si="3"/>
        <v>0.0038981032</v>
      </c>
      <c r="L9" s="35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>
      <c r="A10" s="14">
        <v>6.0</v>
      </c>
      <c r="B10" s="15" t="s">
        <v>107</v>
      </c>
      <c r="C10" s="15" t="s">
        <v>17</v>
      </c>
      <c r="D10" s="16">
        <v>30511.0</v>
      </c>
      <c r="E10" s="17">
        <f t="shared" si="1"/>
        <v>41</v>
      </c>
      <c r="F10" s="18" t="s">
        <v>104</v>
      </c>
      <c r="G10" s="15" t="s">
        <v>19</v>
      </c>
      <c r="H10" s="14">
        <v>208.0</v>
      </c>
      <c r="I10" s="19">
        <v>0.08758101851851852</v>
      </c>
      <c r="J10" s="19">
        <f t="shared" si="2"/>
        <v>0.01984953704</v>
      </c>
      <c r="K10" s="20">
        <f t="shared" si="3"/>
        <v>0.004251505753</v>
      </c>
      <c r="L10" s="35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>
      <c r="A11" s="14">
        <v>7.0</v>
      </c>
      <c r="B11" s="15" t="s">
        <v>108</v>
      </c>
      <c r="C11" s="15" t="s">
        <v>46</v>
      </c>
      <c r="D11" s="16">
        <v>30615.0</v>
      </c>
      <c r="E11" s="17">
        <f t="shared" si="1"/>
        <v>41</v>
      </c>
      <c r="F11" s="18" t="s">
        <v>104</v>
      </c>
      <c r="G11" s="15" t="s">
        <v>55</v>
      </c>
      <c r="H11" s="14">
        <v>209.0</v>
      </c>
      <c r="I11" s="19">
        <v>0.08758101851851852</v>
      </c>
      <c r="J11" s="19">
        <f t="shared" si="2"/>
        <v>0.01984953704</v>
      </c>
      <c r="K11" s="20">
        <f t="shared" si="3"/>
        <v>0.004251505753</v>
      </c>
      <c r="L11" s="35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>
      <c r="A12" s="14">
        <v>8.0</v>
      </c>
      <c r="B12" s="15" t="s">
        <v>109</v>
      </c>
      <c r="C12" s="15" t="s">
        <v>110</v>
      </c>
      <c r="D12" s="16">
        <v>32386.0</v>
      </c>
      <c r="E12" s="17">
        <f t="shared" si="1"/>
        <v>36</v>
      </c>
      <c r="F12" s="18" t="s">
        <v>27</v>
      </c>
      <c r="G12" s="15" t="s">
        <v>19</v>
      </c>
      <c r="H12" s="14">
        <v>202.0</v>
      </c>
      <c r="I12" s="19">
        <v>0.10090277777777779</v>
      </c>
      <c r="J12" s="19">
        <f t="shared" si="2"/>
        <v>0.0331712963</v>
      </c>
      <c r="K12" s="20">
        <f t="shared" si="3"/>
        <v>0.004898193096</v>
      </c>
      <c r="L12" s="35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ht="15.75" customHeight="1">
      <c r="A13" s="24"/>
      <c r="B13" s="25" t="s">
        <v>29</v>
      </c>
      <c r="C13" s="25" t="s">
        <v>30</v>
      </c>
      <c r="D13" s="26">
        <v>24838.0</v>
      </c>
      <c r="E13" s="27">
        <f t="shared" si="1"/>
        <v>57</v>
      </c>
      <c r="F13" s="24" t="s">
        <v>31</v>
      </c>
      <c r="G13" s="25" t="s">
        <v>32</v>
      </c>
      <c r="H13" s="28"/>
      <c r="I13" s="29" t="s">
        <v>33</v>
      </c>
      <c r="J13" s="30"/>
      <c r="K13" s="30"/>
      <c r="L13" s="31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ht="15.75" customHeight="1">
      <c r="A14" s="13" t="s">
        <v>34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3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ht="15.75" customHeight="1">
      <c r="A15" s="14">
        <v>1.0</v>
      </c>
      <c r="B15" s="15" t="s">
        <v>111</v>
      </c>
      <c r="C15" s="15" t="s">
        <v>36</v>
      </c>
      <c r="D15" s="16">
        <v>29756.0</v>
      </c>
      <c r="E15" s="17">
        <f t="shared" ref="E15:E17" si="4">DATEDIF(D15,"12.04.2025","y")</f>
        <v>43</v>
      </c>
      <c r="F15" s="18" t="s">
        <v>39</v>
      </c>
      <c r="G15" s="15" t="s">
        <v>19</v>
      </c>
      <c r="H15" s="14">
        <v>207.0</v>
      </c>
      <c r="I15" s="19">
        <v>0.08762731481481482</v>
      </c>
      <c r="J15" s="19">
        <f t="shared" ref="J15:J17" si="5">I15-$I$15</f>
        <v>0</v>
      </c>
      <c r="K15" s="20">
        <f t="shared" ref="K15:K17" si="6">I15/20.6</f>
        <v>0.004253753146</v>
      </c>
      <c r="L15" s="21" t="s">
        <v>20</v>
      </c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ht="15.75" customHeight="1">
      <c r="A16" s="14">
        <v>2.0</v>
      </c>
      <c r="B16" s="15" t="s">
        <v>112</v>
      </c>
      <c r="C16" s="15" t="s">
        <v>113</v>
      </c>
      <c r="D16" s="16">
        <v>34710.0</v>
      </c>
      <c r="E16" s="17">
        <f t="shared" si="4"/>
        <v>30</v>
      </c>
      <c r="F16" s="18" t="s">
        <v>89</v>
      </c>
      <c r="G16" s="15" t="s">
        <v>19</v>
      </c>
      <c r="H16" s="14">
        <v>203.0</v>
      </c>
      <c r="I16" s="19">
        <v>0.09099537037037037</v>
      </c>
      <c r="J16" s="19">
        <f t="shared" si="5"/>
        <v>0.003368055556</v>
      </c>
      <c r="K16" s="20">
        <f t="shared" si="6"/>
        <v>0.004417250989</v>
      </c>
      <c r="L16" s="22" t="s">
        <v>24</v>
      </c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ht="15.75" customHeight="1">
      <c r="A17" s="14">
        <v>3.0</v>
      </c>
      <c r="B17" s="15" t="s">
        <v>40</v>
      </c>
      <c r="C17" s="15" t="s">
        <v>114</v>
      </c>
      <c r="D17" s="16">
        <v>30201.0</v>
      </c>
      <c r="E17" s="17">
        <f t="shared" si="4"/>
        <v>42</v>
      </c>
      <c r="F17" s="18" t="s">
        <v>39</v>
      </c>
      <c r="G17" s="15" t="s">
        <v>19</v>
      </c>
      <c r="H17" s="14">
        <v>205.0</v>
      </c>
      <c r="I17" s="19">
        <v>0.1162962962962963</v>
      </c>
      <c r="J17" s="19">
        <f t="shared" si="5"/>
        <v>0.02866898148</v>
      </c>
      <c r="K17" s="20">
        <f t="shared" si="6"/>
        <v>0.005645451277</v>
      </c>
      <c r="L17" s="23" t="s">
        <v>28</v>
      </c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ht="15.75" customHeight="1">
      <c r="A18" s="32"/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ht="15.75" customHeight="1">
      <c r="A19" s="1" t="s">
        <v>115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3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ht="15.75" customHeight="1">
      <c r="A20" s="5" t="s">
        <v>1</v>
      </c>
      <c r="B20" s="7" t="s">
        <v>2</v>
      </c>
      <c r="C20" s="2"/>
      <c r="D20" s="2"/>
      <c r="E20" s="2"/>
      <c r="F20" s="2"/>
      <c r="G20" s="3"/>
      <c r="H20" s="5" t="s">
        <v>3</v>
      </c>
      <c r="I20" s="7" t="s">
        <v>4</v>
      </c>
      <c r="J20" s="2"/>
      <c r="K20" s="8"/>
      <c r="L20" s="5" t="s">
        <v>5</v>
      </c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ht="15.75" customHeight="1">
      <c r="A21" s="9"/>
      <c r="B21" s="10" t="s">
        <v>6</v>
      </c>
      <c r="C21" s="11" t="s">
        <v>7</v>
      </c>
      <c r="D21" s="12" t="s">
        <v>8</v>
      </c>
      <c r="E21" s="11" t="s">
        <v>9</v>
      </c>
      <c r="F21" s="11" t="s">
        <v>10</v>
      </c>
      <c r="G21" s="10" t="s">
        <v>11</v>
      </c>
      <c r="H21" s="9"/>
      <c r="I21" s="10" t="s">
        <v>12</v>
      </c>
      <c r="J21" s="10" t="s">
        <v>13</v>
      </c>
      <c r="K21" s="10" t="s">
        <v>14</v>
      </c>
      <c r="L21" s="9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ht="15.75" customHeight="1">
      <c r="A22" s="13" t="s">
        <v>15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3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ht="15.75" customHeight="1">
      <c r="A23" s="14">
        <v>1.0</v>
      </c>
      <c r="B23" s="15" t="s">
        <v>116</v>
      </c>
      <c r="C23" s="15" t="s">
        <v>62</v>
      </c>
      <c r="D23" s="16">
        <v>32346.0</v>
      </c>
      <c r="E23" s="17">
        <f t="shared" ref="E23:E32" si="7">DATEDIF(D23,"12.04.2025","y")</f>
        <v>36</v>
      </c>
      <c r="F23" s="18" t="s">
        <v>27</v>
      </c>
      <c r="G23" s="15" t="s">
        <v>117</v>
      </c>
      <c r="H23" s="14">
        <v>111.0</v>
      </c>
      <c r="I23" s="19">
        <v>0.032407407407407406</v>
      </c>
      <c r="J23" s="19">
        <f t="shared" ref="J23:J30" si="8">I23-$I$23</f>
        <v>0</v>
      </c>
      <c r="K23" s="20">
        <f t="shared" ref="K23:K30" si="9">I23/9.9</f>
        <v>0.003273475496</v>
      </c>
      <c r="L23" s="21" t="s">
        <v>20</v>
      </c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ht="15.75" customHeight="1">
      <c r="A24" s="14">
        <v>2.0</v>
      </c>
      <c r="B24" s="15" t="s">
        <v>118</v>
      </c>
      <c r="C24" s="15" t="s">
        <v>119</v>
      </c>
      <c r="D24" s="16">
        <v>33515.0</v>
      </c>
      <c r="E24" s="17">
        <f t="shared" si="7"/>
        <v>33</v>
      </c>
      <c r="F24" s="18" t="s">
        <v>47</v>
      </c>
      <c r="G24" s="15" t="s">
        <v>55</v>
      </c>
      <c r="H24" s="14">
        <v>107.0</v>
      </c>
      <c r="I24" s="19">
        <v>0.03349537037037037</v>
      </c>
      <c r="J24" s="19">
        <f t="shared" si="8"/>
        <v>0.001087962963</v>
      </c>
      <c r="K24" s="20">
        <f t="shared" si="9"/>
        <v>0.003383370744</v>
      </c>
      <c r="L24" s="22" t="s">
        <v>24</v>
      </c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ht="15.75" customHeight="1">
      <c r="A25" s="14">
        <v>3.0</v>
      </c>
      <c r="B25" s="15" t="s">
        <v>120</v>
      </c>
      <c r="C25" s="15" t="s">
        <v>17</v>
      </c>
      <c r="D25" s="16">
        <v>34657.0</v>
      </c>
      <c r="E25" s="17">
        <f t="shared" si="7"/>
        <v>30</v>
      </c>
      <c r="F25" s="18" t="s">
        <v>47</v>
      </c>
      <c r="G25" s="15" t="s">
        <v>19</v>
      </c>
      <c r="H25" s="14">
        <v>103.0</v>
      </c>
      <c r="I25" s="19">
        <v>0.03822916666666667</v>
      </c>
      <c r="J25" s="19">
        <f t="shared" si="8"/>
        <v>0.005821759259</v>
      </c>
      <c r="K25" s="20">
        <f t="shared" si="9"/>
        <v>0.003861531987</v>
      </c>
      <c r="L25" s="23" t="s">
        <v>28</v>
      </c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ht="15.75" customHeight="1">
      <c r="A26" s="14">
        <v>4.0</v>
      </c>
      <c r="B26" s="15" t="s">
        <v>121</v>
      </c>
      <c r="C26" s="15" t="s">
        <v>122</v>
      </c>
      <c r="D26" s="16">
        <v>31891.0</v>
      </c>
      <c r="E26" s="17">
        <f t="shared" si="7"/>
        <v>37</v>
      </c>
      <c r="F26" s="18" t="s">
        <v>27</v>
      </c>
      <c r="G26" s="15" t="s">
        <v>55</v>
      </c>
      <c r="H26" s="14">
        <v>113.0</v>
      </c>
      <c r="I26" s="19">
        <v>0.03888888888888889</v>
      </c>
      <c r="J26" s="19">
        <f t="shared" si="8"/>
        <v>0.006481481481</v>
      </c>
      <c r="K26" s="20">
        <f t="shared" si="9"/>
        <v>0.003928170595</v>
      </c>
      <c r="L26" s="35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ht="15.75" customHeight="1">
      <c r="A27" s="14">
        <v>5.0</v>
      </c>
      <c r="B27" s="15" t="s">
        <v>50</v>
      </c>
      <c r="C27" s="15" t="s">
        <v>46</v>
      </c>
      <c r="D27" s="16">
        <v>20062.0</v>
      </c>
      <c r="E27" s="17">
        <f t="shared" si="7"/>
        <v>70</v>
      </c>
      <c r="F27" s="18" t="s">
        <v>123</v>
      </c>
      <c r="G27" s="15" t="s">
        <v>19</v>
      </c>
      <c r="H27" s="14">
        <v>114.0</v>
      </c>
      <c r="I27" s="19">
        <v>0.03988425925925926</v>
      </c>
      <c r="J27" s="19">
        <f t="shared" si="8"/>
        <v>0.007476851852</v>
      </c>
      <c r="K27" s="20">
        <f t="shared" si="9"/>
        <v>0.004028713056</v>
      </c>
      <c r="L27" s="35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ht="15.75" customHeight="1">
      <c r="A28" s="14">
        <v>6.0</v>
      </c>
      <c r="B28" s="15" t="s">
        <v>124</v>
      </c>
      <c r="C28" s="15" t="s">
        <v>125</v>
      </c>
      <c r="D28" s="16">
        <v>31822.0</v>
      </c>
      <c r="E28" s="17">
        <f t="shared" si="7"/>
        <v>38</v>
      </c>
      <c r="F28" s="18" t="s">
        <v>27</v>
      </c>
      <c r="G28" s="15" t="s">
        <v>19</v>
      </c>
      <c r="H28" s="14">
        <v>115.0</v>
      </c>
      <c r="I28" s="19">
        <v>0.04028935185185185</v>
      </c>
      <c r="J28" s="19">
        <f t="shared" si="8"/>
        <v>0.007881944444</v>
      </c>
      <c r="K28" s="20">
        <f t="shared" si="9"/>
        <v>0.0040696315</v>
      </c>
      <c r="L28" s="35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ht="15.75" customHeight="1">
      <c r="A29" s="14">
        <v>7.0</v>
      </c>
      <c r="B29" s="15" t="s">
        <v>126</v>
      </c>
      <c r="C29" s="15" t="s">
        <v>122</v>
      </c>
      <c r="D29" s="16">
        <v>27007.0</v>
      </c>
      <c r="E29" s="17">
        <f t="shared" si="7"/>
        <v>51</v>
      </c>
      <c r="F29" s="18" t="s">
        <v>127</v>
      </c>
      <c r="G29" s="15" t="s">
        <v>19</v>
      </c>
      <c r="H29" s="14">
        <v>108.0</v>
      </c>
      <c r="I29" s="19">
        <v>0.04056712962962963</v>
      </c>
      <c r="J29" s="19">
        <f t="shared" si="8"/>
        <v>0.008159722222</v>
      </c>
      <c r="K29" s="20">
        <f t="shared" si="9"/>
        <v>0.004097689862</v>
      </c>
      <c r="L29" s="35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ht="15.75" customHeight="1">
      <c r="A30" s="14">
        <v>8.0</v>
      </c>
      <c r="B30" s="15" t="s">
        <v>128</v>
      </c>
      <c r="C30" s="15" t="s">
        <v>129</v>
      </c>
      <c r="D30" s="16">
        <v>31942.0</v>
      </c>
      <c r="E30" s="17">
        <f t="shared" si="7"/>
        <v>37</v>
      </c>
      <c r="F30" s="18" t="s">
        <v>27</v>
      </c>
      <c r="G30" s="15" t="s">
        <v>55</v>
      </c>
      <c r="H30" s="14">
        <v>112.0</v>
      </c>
      <c r="I30" s="19">
        <v>0.04680555555555555</v>
      </c>
      <c r="J30" s="19">
        <f t="shared" si="8"/>
        <v>0.01439814815</v>
      </c>
      <c r="K30" s="20">
        <f t="shared" si="9"/>
        <v>0.004727833895</v>
      </c>
      <c r="L30" s="35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ht="15.75" customHeight="1">
      <c r="A31" s="24"/>
      <c r="B31" s="25" t="s">
        <v>130</v>
      </c>
      <c r="C31" s="25" t="s">
        <v>51</v>
      </c>
      <c r="D31" s="26">
        <v>30814.0</v>
      </c>
      <c r="E31" s="27">
        <f t="shared" si="7"/>
        <v>40</v>
      </c>
      <c r="F31" s="39" t="s">
        <v>104</v>
      </c>
      <c r="G31" s="25" t="s">
        <v>19</v>
      </c>
      <c r="H31" s="28"/>
      <c r="I31" s="29" t="s">
        <v>33</v>
      </c>
      <c r="J31" s="30"/>
      <c r="K31" s="30"/>
      <c r="L31" s="31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ht="15.75" customHeight="1">
      <c r="A32" s="24"/>
      <c r="B32" s="25" t="s">
        <v>131</v>
      </c>
      <c r="C32" s="25" t="s">
        <v>132</v>
      </c>
      <c r="D32" s="26">
        <v>32255.0</v>
      </c>
      <c r="E32" s="27">
        <f t="shared" si="7"/>
        <v>36</v>
      </c>
      <c r="F32" s="39" t="s">
        <v>27</v>
      </c>
      <c r="G32" s="25" t="s">
        <v>19</v>
      </c>
      <c r="H32" s="28"/>
      <c r="I32" s="29" t="s">
        <v>33</v>
      </c>
      <c r="J32" s="30"/>
      <c r="K32" s="30"/>
      <c r="L32" s="31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ht="15.75" customHeight="1">
      <c r="A33" s="13" t="s">
        <v>34</v>
      </c>
      <c r="B33" s="2"/>
      <c r="C33" s="2"/>
      <c r="D33" s="2"/>
      <c r="E33" s="2"/>
      <c r="F33" s="2"/>
      <c r="G33" s="2"/>
      <c r="H33" s="2"/>
      <c r="I33" s="2"/>
      <c r="J33" s="2"/>
      <c r="K33" s="2"/>
      <c r="L33" s="3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ht="15.75" customHeight="1">
      <c r="A34" s="14">
        <v>1.0</v>
      </c>
      <c r="B34" s="15" t="s">
        <v>133</v>
      </c>
      <c r="C34" s="15" t="s">
        <v>134</v>
      </c>
      <c r="D34" s="16">
        <v>28316.0</v>
      </c>
      <c r="E34" s="17">
        <f t="shared" ref="E34:E37" si="10">DATEDIF(D34,"12.04.2025","y")</f>
        <v>47</v>
      </c>
      <c r="F34" s="18" t="s">
        <v>80</v>
      </c>
      <c r="G34" s="15" t="s">
        <v>19</v>
      </c>
      <c r="H34" s="14">
        <v>102.0</v>
      </c>
      <c r="I34" s="19">
        <v>0.04658564814814815</v>
      </c>
      <c r="J34" s="19">
        <f t="shared" ref="J34:J35" si="11">I34-$I$34</f>
        <v>0</v>
      </c>
      <c r="K34" s="20">
        <f t="shared" ref="K34:K35" si="12">I34/9.9</f>
        <v>0.004705621025</v>
      </c>
      <c r="L34" s="21" t="s">
        <v>20</v>
      </c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ht="15.75" customHeight="1">
      <c r="A35" s="14">
        <v>2.0</v>
      </c>
      <c r="B35" s="15" t="s">
        <v>135</v>
      </c>
      <c r="C35" s="15" t="s">
        <v>136</v>
      </c>
      <c r="D35" s="16">
        <v>30394.0</v>
      </c>
      <c r="E35" s="17">
        <f t="shared" si="10"/>
        <v>42</v>
      </c>
      <c r="F35" s="18" t="s">
        <v>39</v>
      </c>
      <c r="G35" s="15" t="s">
        <v>19</v>
      </c>
      <c r="H35" s="14">
        <v>105.0</v>
      </c>
      <c r="I35" s="19">
        <v>0.05890046296296297</v>
      </c>
      <c r="J35" s="19">
        <f t="shared" si="11"/>
        <v>0.01231481481</v>
      </c>
      <c r="K35" s="20">
        <f t="shared" si="12"/>
        <v>0.005949541713</v>
      </c>
      <c r="L35" s="22" t="s">
        <v>24</v>
      </c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ht="15.75" customHeight="1">
      <c r="A36" s="24"/>
      <c r="B36" s="25" t="s">
        <v>137</v>
      </c>
      <c r="C36" s="25" t="s">
        <v>138</v>
      </c>
      <c r="D36" s="26">
        <v>37858.0</v>
      </c>
      <c r="E36" s="27">
        <f t="shared" si="10"/>
        <v>21</v>
      </c>
      <c r="F36" s="39" t="s">
        <v>89</v>
      </c>
      <c r="G36" s="25" t="s">
        <v>19</v>
      </c>
      <c r="H36" s="28"/>
      <c r="I36" s="29" t="s">
        <v>33</v>
      </c>
      <c r="J36" s="30"/>
      <c r="K36" s="30"/>
      <c r="L36" s="31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ht="15.75" customHeight="1">
      <c r="A37" s="24"/>
      <c r="B37" s="25" t="s">
        <v>139</v>
      </c>
      <c r="C37" s="25" t="s">
        <v>140</v>
      </c>
      <c r="D37" s="26">
        <v>37566.0</v>
      </c>
      <c r="E37" s="27">
        <f t="shared" si="10"/>
        <v>22</v>
      </c>
      <c r="F37" s="39" t="s">
        <v>89</v>
      </c>
      <c r="G37" s="25" t="s">
        <v>19</v>
      </c>
      <c r="H37" s="28"/>
      <c r="I37" s="29" t="s">
        <v>33</v>
      </c>
      <c r="J37" s="30"/>
      <c r="K37" s="30"/>
      <c r="L37" s="31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ht="15.75" customHeight="1">
      <c r="A38" s="34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ht="15.75" customHeight="1">
      <c r="A39" s="1" t="s">
        <v>141</v>
      </c>
      <c r="B39" s="2"/>
      <c r="C39" s="2"/>
      <c r="D39" s="2"/>
      <c r="E39" s="2"/>
      <c r="F39" s="2"/>
      <c r="G39" s="2"/>
      <c r="H39" s="2"/>
      <c r="I39" s="2"/>
      <c r="J39" s="2"/>
      <c r="K39" s="2"/>
      <c r="L39" s="3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ht="15.75" customHeight="1">
      <c r="A40" s="5" t="s">
        <v>1</v>
      </c>
      <c r="B40" s="7" t="s">
        <v>2</v>
      </c>
      <c r="C40" s="2"/>
      <c r="D40" s="2"/>
      <c r="E40" s="2"/>
      <c r="F40" s="2"/>
      <c r="G40" s="3"/>
      <c r="H40" s="5" t="s">
        <v>3</v>
      </c>
      <c r="I40" s="7" t="s">
        <v>4</v>
      </c>
      <c r="J40" s="2"/>
      <c r="K40" s="8"/>
      <c r="L40" s="5" t="s">
        <v>5</v>
      </c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ht="15.75" customHeight="1">
      <c r="A41" s="9"/>
      <c r="B41" s="10" t="s">
        <v>6</v>
      </c>
      <c r="C41" s="11" t="s">
        <v>7</v>
      </c>
      <c r="D41" s="12" t="s">
        <v>8</v>
      </c>
      <c r="E41" s="11" t="s">
        <v>9</v>
      </c>
      <c r="F41" s="11" t="s">
        <v>10</v>
      </c>
      <c r="G41" s="10" t="s">
        <v>11</v>
      </c>
      <c r="H41" s="9"/>
      <c r="I41" s="10" t="s">
        <v>12</v>
      </c>
      <c r="J41" s="10" t="s">
        <v>13</v>
      </c>
      <c r="K41" s="10" t="s">
        <v>14</v>
      </c>
      <c r="L41" s="9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ht="15.75" customHeight="1">
      <c r="A42" s="13" t="s">
        <v>15</v>
      </c>
      <c r="B42" s="2"/>
      <c r="C42" s="2"/>
      <c r="D42" s="2"/>
      <c r="E42" s="2"/>
      <c r="F42" s="2"/>
      <c r="G42" s="2"/>
      <c r="H42" s="2"/>
      <c r="I42" s="2"/>
      <c r="J42" s="2"/>
      <c r="K42" s="2"/>
      <c r="L42" s="3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ht="15.75" customHeight="1">
      <c r="A43" s="14">
        <v>1.0</v>
      </c>
      <c r="B43" s="15" t="s">
        <v>61</v>
      </c>
      <c r="C43" s="15" t="s">
        <v>62</v>
      </c>
      <c r="D43" s="16">
        <v>32271.0</v>
      </c>
      <c r="E43" s="17">
        <f t="shared" ref="E43:E57" si="13">DATEDIF(D43,"12.04.2025","y")</f>
        <v>36</v>
      </c>
      <c r="F43" s="18" t="s">
        <v>27</v>
      </c>
      <c r="G43" s="15" t="s">
        <v>63</v>
      </c>
      <c r="H43" s="14">
        <v>54.0</v>
      </c>
      <c r="I43" s="19">
        <v>0.014432870370370372</v>
      </c>
      <c r="J43" s="19">
        <f t="shared" ref="J43:J54" si="14">I43-$I$43</f>
        <v>0</v>
      </c>
      <c r="K43" s="20">
        <f t="shared" ref="K43:K54" si="15">I43/5</f>
        <v>0.002886574074</v>
      </c>
      <c r="L43" s="21" t="s">
        <v>20</v>
      </c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ht="15.75" customHeight="1">
      <c r="A44" s="14">
        <v>2.0</v>
      </c>
      <c r="B44" s="15" t="s">
        <v>142</v>
      </c>
      <c r="C44" s="15" t="s">
        <v>26</v>
      </c>
      <c r="D44" s="16">
        <v>33591.0</v>
      </c>
      <c r="E44" s="17">
        <f t="shared" si="13"/>
        <v>33</v>
      </c>
      <c r="F44" s="18" t="s">
        <v>47</v>
      </c>
      <c r="G44" s="15" t="s">
        <v>55</v>
      </c>
      <c r="H44" s="14">
        <v>76.0</v>
      </c>
      <c r="I44" s="19">
        <v>0.015208333333333332</v>
      </c>
      <c r="J44" s="19">
        <f t="shared" si="14"/>
        <v>0.000775462963</v>
      </c>
      <c r="K44" s="20">
        <f t="shared" si="15"/>
        <v>0.003041666667</v>
      </c>
      <c r="L44" s="22" t="s">
        <v>24</v>
      </c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ht="15.75" customHeight="1">
      <c r="A45" s="14">
        <v>3.0</v>
      </c>
      <c r="B45" s="15" t="s">
        <v>143</v>
      </c>
      <c r="C45" s="15" t="s">
        <v>144</v>
      </c>
      <c r="D45" s="16">
        <v>33391.0</v>
      </c>
      <c r="E45" s="17">
        <f t="shared" si="13"/>
        <v>33</v>
      </c>
      <c r="F45" s="18" t="s">
        <v>47</v>
      </c>
      <c r="G45" s="15" t="s">
        <v>55</v>
      </c>
      <c r="H45" s="14">
        <v>61.0</v>
      </c>
      <c r="I45" s="19">
        <v>0.016307870370370372</v>
      </c>
      <c r="J45" s="19">
        <f t="shared" si="14"/>
        <v>0.001875</v>
      </c>
      <c r="K45" s="20">
        <f t="shared" si="15"/>
        <v>0.003261574074</v>
      </c>
      <c r="L45" s="23" t="s">
        <v>28</v>
      </c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ht="15.75" customHeight="1">
      <c r="A46" s="14">
        <v>4.0</v>
      </c>
      <c r="B46" s="15" t="s">
        <v>145</v>
      </c>
      <c r="C46" s="15" t="s">
        <v>146</v>
      </c>
      <c r="D46" s="16">
        <v>40341.0</v>
      </c>
      <c r="E46" s="17">
        <f t="shared" si="13"/>
        <v>14</v>
      </c>
      <c r="F46" s="18" t="s">
        <v>67</v>
      </c>
      <c r="G46" s="15" t="s">
        <v>19</v>
      </c>
      <c r="H46" s="14">
        <v>67.0</v>
      </c>
      <c r="I46" s="19">
        <v>0.018599537037037036</v>
      </c>
      <c r="J46" s="19">
        <f t="shared" si="14"/>
        <v>0.004166666667</v>
      </c>
      <c r="K46" s="20">
        <f t="shared" si="15"/>
        <v>0.003719907407</v>
      </c>
      <c r="L46" s="35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ht="15.75" customHeight="1">
      <c r="A47" s="14">
        <v>5.0</v>
      </c>
      <c r="B47" s="15" t="s">
        <v>147</v>
      </c>
      <c r="C47" s="15" t="s">
        <v>110</v>
      </c>
      <c r="D47" s="16">
        <v>30500.0</v>
      </c>
      <c r="E47" s="17">
        <f t="shared" si="13"/>
        <v>41</v>
      </c>
      <c r="F47" s="18" t="s">
        <v>104</v>
      </c>
      <c r="G47" s="15" t="s">
        <v>19</v>
      </c>
      <c r="H47" s="14">
        <v>51.0</v>
      </c>
      <c r="I47" s="19">
        <v>0.01861111111111111</v>
      </c>
      <c r="J47" s="19">
        <f t="shared" si="14"/>
        <v>0.004178240741</v>
      </c>
      <c r="K47" s="20">
        <f t="shared" si="15"/>
        <v>0.003722222222</v>
      </c>
      <c r="L47" s="35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ht="15.75" customHeight="1">
      <c r="A48" s="14">
        <v>6.0</v>
      </c>
      <c r="B48" s="15" t="s">
        <v>148</v>
      </c>
      <c r="C48" s="15" t="s">
        <v>49</v>
      </c>
      <c r="D48" s="16">
        <v>31735.0</v>
      </c>
      <c r="E48" s="17">
        <f t="shared" si="13"/>
        <v>38</v>
      </c>
      <c r="F48" s="18" t="s">
        <v>27</v>
      </c>
      <c r="G48" s="15" t="s">
        <v>55</v>
      </c>
      <c r="H48" s="14">
        <v>78.0</v>
      </c>
      <c r="I48" s="19">
        <v>0.02013888888888889</v>
      </c>
      <c r="J48" s="19">
        <f t="shared" si="14"/>
        <v>0.005706018519</v>
      </c>
      <c r="K48" s="20">
        <f t="shared" si="15"/>
        <v>0.004027777778</v>
      </c>
      <c r="L48" s="35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ht="15.75" customHeight="1">
      <c r="A49" s="14">
        <v>7.0</v>
      </c>
      <c r="B49" s="15" t="s">
        <v>149</v>
      </c>
      <c r="C49" s="15" t="s">
        <v>49</v>
      </c>
      <c r="D49" s="16">
        <v>32781.0</v>
      </c>
      <c r="E49" s="17">
        <f t="shared" si="13"/>
        <v>35</v>
      </c>
      <c r="F49" s="18" t="s">
        <v>27</v>
      </c>
      <c r="G49" s="15" t="s">
        <v>19</v>
      </c>
      <c r="H49" s="14">
        <v>71.0</v>
      </c>
      <c r="I49" s="19">
        <v>0.02017361111111111</v>
      </c>
      <c r="J49" s="19">
        <f t="shared" si="14"/>
        <v>0.005740740741</v>
      </c>
      <c r="K49" s="20">
        <f t="shared" si="15"/>
        <v>0.004034722222</v>
      </c>
      <c r="L49" s="35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ht="15.75" customHeight="1">
      <c r="A50" s="14">
        <v>8.0</v>
      </c>
      <c r="B50" s="15" t="s">
        <v>150</v>
      </c>
      <c r="C50" s="15" t="s">
        <v>151</v>
      </c>
      <c r="D50" s="16">
        <v>23648.0</v>
      </c>
      <c r="E50" s="17">
        <f t="shared" si="13"/>
        <v>60</v>
      </c>
      <c r="F50" s="18" t="s">
        <v>52</v>
      </c>
      <c r="G50" s="15" t="s">
        <v>19</v>
      </c>
      <c r="H50" s="14">
        <v>79.0</v>
      </c>
      <c r="I50" s="19">
        <v>0.021203703703703707</v>
      </c>
      <c r="J50" s="19">
        <f t="shared" si="14"/>
        <v>0.006770833333</v>
      </c>
      <c r="K50" s="20">
        <f t="shared" si="15"/>
        <v>0.004240740741</v>
      </c>
      <c r="L50" s="35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ht="15.75" customHeight="1">
      <c r="A51" s="14">
        <v>9.0</v>
      </c>
      <c r="B51" s="15" t="s">
        <v>145</v>
      </c>
      <c r="C51" s="15" t="s">
        <v>152</v>
      </c>
      <c r="D51" s="16">
        <v>39807.0</v>
      </c>
      <c r="E51" s="17">
        <f t="shared" si="13"/>
        <v>16</v>
      </c>
      <c r="F51" s="18" t="s">
        <v>67</v>
      </c>
      <c r="G51" s="15" t="s">
        <v>19</v>
      </c>
      <c r="H51" s="14">
        <v>68.0</v>
      </c>
      <c r="I51" s="19">
        <v>0.021597222222222223</v>
      </c>
      <c r="J51" s="19">
        <f t="shared" si="14"/>
        <v>0.007164351852</v>
      </c>
      <c r="K51" s="20">
        <f t="shared" si="15"/>
        <v>0.004319444444</v>
      </c>
      <c r="L51" s="35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ht="15.75" customHeight="1">
      <c r="A52" s="14">
        <v>10.0</v>
      </c>
      <c r="B52" s="15" t="s">
        <v>149</v>
      </c>
      <c r="C52" s="15" t="s">
        <v>46</v>
      </c>
      <c r="D52" s="16">
        <v>23443.0</v>
      </c>
      <c r="E52" s="17">
        <f t="shared" si="13"/>
        <v>61</v>
      </c>
      <c r="F52" s="18" t="s">
        <v>52</v>
      </c>
      <c r="G52" s="15" t="s">
        <v>55</v>
      </c>
      <c r="H52" s="14">
        <v>72.0</v>
      </c>
      <c r="I52" s="19">
        <v>0.024814814814814817</v>
      </c>
      <c r="J52" s="19">
        <f t="shared" si="14"/>
        <v>0.01038194444</v>
      </c>
      <c r="K52" s="20">
        <f t="shared" si="15"/>
        <v>0.004962962963</v>
      </c>
      <c r="L52" s="35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ht="15.75" customHeight="1">
      <c r="A53" s="14">
        <v>11.0</v>
      </c>
      <c r="B53" s="15" t="s">
        <v>153</v>
      </c>
      <c r="C53" s="15" t="s">
        <v>62</v>
      </c>
      <c r="D53" s="16">
        <v>29954.0</v>
      </c>
      <c r="E53" s="17">
        <f t="shared" si="13"/>
        <v>43</v>
      </c>
      <c r="F53" s="18" t="s">
        <v>104</v>
      </c>
      <c r="G53" s="15" t="s">
        <v>19</v>
      </c>
      <c r="H53" s="14">
        <v>65.0</v>
      </c>
      <c r="I53" s="19">
        <v>0.024918981481481483</v>
      </c>
      <c r="J53" s="19">
        <f t="shared" si="14"/>
        <v>0.01048611111</v>
      </c>
      <c r="K53" s="20">
        <f t="shared" si="15"/>
        <v>0.004983796296</v>
      </c>
      <c r="L53" s="35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ht="15.75" customHeight="1">
      <c r="A54" s="14">
        <v>12.0</v>
      </c>
      <c r="B54" s="15" t="s">
        <v>154</v>
      </c>
      <c r="C54" s="15" t="s">
        <v>58</v>
      </c>
      <c r="D54" s="16">
        <v>35791.0</v>
      </c>
      <c r="E54" s="17">
        <f t="shared" si="13"/>
        <v>27</v>
      </c>
      <c r="F54" s="18" t="s">
        <v>47</v>
      </c>
      <c r="G54" s="15" t="s">
        <v>19</v>
      </c>
      <c r="H54" s="14">
        <v>56.0</v>
      </c>
      <c r="I54" s="19">
        <v>0.06372685185185185</v>
      </c>
      <c r="J54" s="19">
        <f t="shared" si="14"/>
        <v>0.04929398148</v>
      </c>
      <c r="K54" s="20">
        <f t="shared" si="15"/>
        <v>0.01274537037</v>
      </c>
      <c r="L54" s="35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ht="15.75" customHeight="1">
      <c r="A55" s="40"/>
      <c r="B55" s="41" t="s">
        <v>155</v>
      </c>
      <c r="C55" s="41" t="s">
        <v>110</v>
      </c>
      <c r="D55" s="42">
        <v>39366.0</v>
      </c>
      <c r="E55" s="43">
        <f t="shared" si="13"/>
        <v>17</v>
      </c>
      <c r="F55" s="44" t="s">
        <v>67</v>
      </c>
      <c r="G55" s="41" t="s">
        <v>156</v>
      </c>
      <c r="H55" s="40">
        <v>59.0</v>
      </c>
      <c r="I55" s="45" t="s">
        <v>157</v>
      </c>
      <c r="J55" s="45"/>
      <c r="K55" s="46"/>
      <c r="L55" s="47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ht="15.75" customHeight="1">
      <c r="A56" s="24"/>
      <c r="B56" s="25" t="s">
        <v>158</v>
      </c>
      <c r="C56" s="25" t="s">
        <v>17</v>
      </c>
      <c r="D56" s="26">
        <v>25022.0</v>
      </c>
      <c r="E56" s="27">
        <f t="shared" si="13"/>
        <v>56</v>
      </c>
      <c r="F56" s="39" t="s">
        <v>31</v>
      </c>
      <c r="G56" s="25" t="s">
        <v>19</v>
      </c>
      <c r="H56" s="28"/>
      <c r="I56" s="29" t="s">
        <v>33</v>
      </c>
      <c r="J56" s="30"/>
      <c r="K56" s="30"/>
      <c r="L56" s="31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ht="15.75" customHeight="1">
      <c r="A57" s="24"/>
      <c r="B57" s="25" t="s">
        <v>159</v>
      </c>
      <c r="C57" s="25" t="s">
        <v>46</v>
      </c>
      <c r="D57" s="26">
        <v>28015.0</v>
      </c>
      <c r="E57" s="27">
        <f t="shared" si="13"/>
        <v>48</v>
      </c>
      <c r="F57" s="39" t="s">
        <v>18</v>
      </c>
      <c r="G57" s="25" t="s">
        <v>19</v>
      </c>
      <c r="H57" s="28"/>
      <c r="I57" s="29" t="s">
        <v>33</v>
      </c>
      <c r="J57" s="30"/>
      <c r="K57" s="30"/>
      <c r="L57" s="31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ht="15.75" customHeight="1">
      <c r="A58" s="13" t="s">
        <v>34</v>
      </c>
      <c r="B58" s="2"/>
      <c r="C58" s="2"/>
      <c r="D58" s="2"/>
      <c r="E58" s="2"/>
      <c r="F58" s="2"/>
      <c r="G58" s="2"/>
      <c r="H58" s="2"/>
      <c r="I58" s="2"/>
      <c r="J58" s="2"/>
      <c r="K58" s="2"/>
      <c r="L58" s="3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ht="15.75" customHeight="1">
      <c r="A59" s="14">
        <v>1.0</v>
      </c>
      <c r="B59" s="15" t="s">
        <v>76</v>
      </c>
      <c r="C59" s="15" t="s">
        <v>77</v>
      </c>
      <c r="D59" s="16">
        <v>29351.0</v>
      </c>
      <c r="E59" s="17">
        <f t="shared" ref="E59:E72" si="16">DATEDIF(D59,"12.04.2025","y")</f>
        <v>44</v>
      </c>
      <c r="F59" s="18" t="s">
        <v>39</v>
      </c>
      <c r="G59" s="15" t="s">
        <v>55</v>
      </c>
      <c r="H59" s="14">
        <v>55.0</v>
      </c>
      <c r="I59" s="19">
        <v>0.020104166666666666</v>
      </c>
      <c r="J59" s="19">
        <f t="shared" ref="J59:J71" si="17">I59-$I$59</f>
        <v>0</v>
      </c>
      <c r="K59" s="20">
        <f t="shared" ref="K59:K71" si="18">I59/5</f>
        <v>0.004020833333</v>
      </c>
      <c r="L59" s="21" t="s">
        <v>20</v>
      </c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ht="15.75" customHeight="1">
      <c r="A60" s="14">
        <v>2.0</v>
      </c>
      <c r="B60" s="15" t="s">
        <v>160</v>
      </c>
      <c r="C60" s="15" t="s">
        <v>161</v>
      </c>
      <c r="D60" s="16">
        <v>28047.0</v>
      </c>
      <c r="E60" s="17">
        <f t="shared" si="16"/>
        <v>48</v>
      </c>
      <c r="F60" s="18" t="s">
        <v>80</v>
      </c>
      <c r="G60" s="15" t="s">
        <v>55</v>
      </c>
      <c r="H60" s="14">
        <v>77.0</v>
      </c>
      <c r="I60" s="19">
        <v>0.020520833333333332</v>
      </c>
      <c r="J60" s="19">
        <f t="shared" si="17"/>
        <v>0.0004166666667</v>
      </c>
      <c r="K60" s="20">
        <f t="shared" si="18"/>
        <v>0.004104166667</v>
      </c>
      <c r="L60" s="22" t="s">
        <v>24</v>
      </c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ht="15.75" customHeight="1">
      <c r="A61" s="14">
        <v>3.0</v>
      </c>
      <c r="B61" s="15" t="s">
        <v>162</v>
      </c>
      <c r="C61" s="15" t="s">
        <v>79</v>
      </c>
      <c r="D61" s="16">
        <v>30477.0</v>
      </c>
      <c r="E61" s="17">
        <f t="shared" si="16"/>
        <v>41</v>
      </c>
      <c r="F61" s="18" t="s">
        <v>39</v>
      </c>
      <c r="G61" s="15" t="s">
        <v>55</v>
      </c>
      <c r="H61" s="14">
        <v>52.0</v>
      </c>
      <c r="I61" s="19">
        <v>0.02170138888888889</v>
      </c>
      <c r="J61" s="19">
        <f t="shared" si="17"/>
        <v>0.001597222222</v>
      </c>
      <c r="K61" s="20">
        <f t="shared" si="18"/>
        <v>0.004340277778</v>
      </c>
      <c r="L61" s="23" t="s">
        <v>28</v>
      </c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ht="15.75" customHeight="1">
      <c r="A62" s="14">
        <v>4.0</v>
      </c>
      <c r="B62" s="15" t="s">
        <v>163</v>
      </c>
      <c r="C62" s="15" t="s">
        <v>54</v>
      </c>
      <c r="D62" s="16">
        <v>32838.0</v>
      </c>
      <c r="E62" s="17">
        <f t="shared" si="16"/>
        <v>35</v>
      </c>
      <c r="F62" s="18" t="s">
        <v>37</v>
      </c>
      <c r="G62" s="15" t="s">
        <v>55</v>
      </c>
      <c r="H62" s="14">
        <v>53.0</v>
      </c>
      <c r="I62" s="19">
        <v>0.02263888888888889</v>
      </c>
      <c r="J62" s="19">
        <f t="shared" si="17"/>
        <v>0.002534722222</v>
      </c>
      <c r="K62" s="20">
        <f t="shared" si="18"/>
        <v>0.004527777778</v>
      </c>
      <c r="L62" s="35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ht="15.75" customHeight="1">
      <c r="A63" s="14">
        <v>5.0</v>
      </c>
      <c r="B63" s="15" t="s">
        <v>164</v>
      </c>
      <c r="C63" s="15" t="s">
        <v>165</v>
      </c>
      <c r="D63" s="16">
        <v>29496.0</v>
      </c>
      <c r="E63" s="17">
        <f t="shared" si="16"/>
        <v>44</v>
      </c>
      <c r="F63" s="18" t="s">
        <v>39</v>
      </c>
      <c r="G63" s="15" t="s">
        <v>19</v>
      </c>
      <c r="H63" s="14">
        <v>75.0</v>
      </c>
      <c r="I63" s="19">
        <v>0.022685185185185183</v>
      </c>
      <c r="J63" s="19">
        <f t="shared" si="17"/>
        <v>0.002581018519</v>
      </c>
      <c r="K63" s="20">
        <f t="shared" si="18"/>
        <v>0.004537037037</v>
      </c>
      <c r="L63" s="35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ht="15.75" customHeight="1">
      <c r="A64" s="14">
        <v>6.0</v>
      </c>
      <c r="B64" s="15" t="s">
        <v>166</v>
      </c>
      <c r="C64" s="15" t="s">
        <v>91</v>
      </c>
      <c r="D64" s="16">
        <v>28411.0</v>
      </c>
      <c r="E64" s="17">
        <f t="shared" si="16"/>
        <v>47</v>
      </c>
      <c r="F64" s="18" t="s">
        <v>80</v>
      </c>
      <c r="G64" s="15" t="s">
        <v>156</v>
      </c>
      <c r="H64" s="14">
        <v>60.0</v>
      </c>
      <c r="I64" s="19">
        <v>0.02310185185185185</v>
      </c>
      <c r="J64" s="19">
        <f t="shared" si="17"/>
        <v>0.002997685185</v>
      </c>
      <c r="K64" s="20">
        <f t="shared" si="18"/>
        <v>0.00462037037</v>
      </c>
      <c r="L64" s="35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ht="15.75" customHeight="1">
      <c r="A65" s="14">
        <v>7.0</v>
      </c>
      <c r="B65" s="15" t="s">
        <v>167</v>
      </c>
      <c r="C65" s="15" t="s">
        <v>168</v>
      </c>
      <c r="D65" s="16">
        <v>32750.0</v>
      </c>
      <c r="E65" s="17">
        <f t="shared" si="16"/>
        <v>35</v>
      </c>
      <c r="F65" s="18" t="s">
        <v>37</v>
      </c>
      <c r="G65" s="15" t="s">
        <v>19</v>
      </c>
      <c r="H65" s="14">
        <v>57.0</v>
      </c>
      <c r="I65" s="19">
        <v>0.025023148148148145</v>
      </c>
      <c r="J65" s="19">
        <f t="shared" si="17"/>
        <v>0.004918981481</v>
      </c>
      <c r="K65" s="20">
        <f t="shared" si="18"/>
        <v>0.00500462963</v>
      </c>
      <c r="L65" s="35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ht="15.75" customHeight="1">
      <c r="A66" s="14">
        <v>8.0</v>
      </c>
      <c r="B66" s="15" t="s">
        <v>169</v>
      </c>
      <c r="C66" s="15" t="s">
        <v>86</v>
      </c>
      <c r="D66" s="16">
        <v>35015.0</v>
      </c>
      <c r="E66" s="17">
        <f t="shared" si="16"/>
        <v>29</v>
      </c>
      <c r="F66" s="18" t="s">
        <v>89</v>
      </c>
      <c r="G66" s="15" t="s">
        <v>19</v>
      </c>
      <c r="H66" s="14">
        <v>7.0</v>
      </c>
      <c r="I66" s="19">
        <v>0.02508101851851852</v>
      </c>
      <c r="J66" s="19">
        <f t="shared" si="17"/>
        <v>0.004976851852</v>
      </c>
      <c r="K66" s="20">
        <f t="shared" si="18"/>
        <v>0.005016203704</v>
      </c>
      <c r="L66" s="35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ht="15.75" customHeight="1">
      <c r="A67" s="14">
        <v>9.0</v>
      </c>
      <c r="B67" s="15" t="s">
        <v>170</v>
      </c>
      <c r="C67" s="15" t="s">
        <v>88</v>
      </c>
      <c r="D67" s="16">
        <v>31892.0</v>
      </c>
      <c r="E67" s="17">
        <f t="shared" si="16"/>
        <v>37</v>
      </c>
      <c r="F67" s="18" t="s">
        <v>37</v>
      </c>
      <c r="G67" s="15" t="s">
        <v>19</v>
      </c>
      <c r="H67" s="14">
        <v>58.0</v>
      </c>
      <c r="I67" s="19">
        <v>0.02539351851851852</v>
      </c>
      <c r="J67" s="19">
        <f t="shared" si="17"/>
        <v>0.005289351852</v>
      </c>
      <c r="K67" s="20">
        <f t="shared" si="18"/>
        <v>0.005078703704</v>
      </c>
      <c r="L67" s="35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ht="15.75" customHeight="1">
      <c r="A68" s="14">
        <v>10.0</v>
      </c>
      <c r="B68" s="15" t="s">
        <v>171</v>
      </c>
      <c r="C68" s="15" t="s">
        <v>172</v>
      </c>
      <c r="D68" s="16">
        <v>30947.0</v>
      </c>
      <c r="E68" s="17">
        <f t="shared" si="16"/>
        <v>40</v>
      </c>
      <c r="F68" s="18" t="s">
        <v>39</v>
      </c>
      <c r="G68" s="15" t="s">
        <v>19</v>
      </c>
      <c r="H68" s="14">
        <v>64.0</v>
      </c>
      <c r="I68" s="19">
        <v>0.02597222222222222</v>
      </c>
      <c r="J68" s="19">
        <f t="shared" si="17"/>
        <v>0.005868055556</v>
      </c>
      <c r="K68" s="20">
        <f t="shared" si="18"/>
        <v>0.005194444444</v>
      </c>
      <c r="L68" s="35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ht="15.75" customHeight="1">
      <c r="A69" s="14">
        <v>11.0</v>
      </c>
      <c r="B69" s="15" t="s">
        <v>173</v>
      </c>
      <c r="C69" s="15" t="s">
        <v>174</v>
      </c>
      <c r="D69" s="16">
        <v>37722.0</v>
      </c>
      <c r="E69" s="17">
        <f t="shared" si="16"/>
        <v>22</v>
      </c>
      <c r="F69" s="18" t="s">
        <v>89</v>
      </c>
      <c r="G69" s="15" t="s">
        <v>19</v>
      </c>
      <c r="H69" s="14">
        <v>66.0</v>
      </c>
      <c r="I69" s="19">
        <v>0.029317129629629634</v>
      </c>
      <c r="J69" s="19">
        <f t="shared" si="17"/>
        <v>0.009212962963</v>
      </c>
      <c r="K69" s="20">
        <f t="shared" si="18"/>
        <v>0.005863425926</v>
      </c>
      <c r="L69" s="35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ht="15.75" customHeight="1">
      <c r="A70" s="14">
        <v>12.0</v>
      </c>
      <c r="B70" s="15" t="s">
        <v>175</v>
      </c>
      <c r="C70" s="15" t="s">
        <v>176</v>
      </c>
      <c r="D70" s="16">
        <v>37153.0</v>
      </c>
      <c r="E70" s="17">
        <f t="shared" si="16"/>
        <v>23</v>
      </c>
      <c r="F70" s="18" t="s">
        <v>89</v>
      </c>
      <c r="G70" s="15" t="s">
        <v>55</v>
      </c>
      <c r="H70" s="14">
        <v>70.0</v>
      </c>
      <c r="I70" s="19">
        <v>0.03210648148148148</v>
      </c>
      <c r="J70" s="19">
        <f t="shared" si="17"/>
        <v>0.01200231481</v>
      </c>
      <c r="K70" s="20">
        <f t="shared" si="18"/>
        <v>0.006421296296</v>
      </c>
      <c r="L70" s="35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ht="15.75" customHeight="1">
      <c r="A71" s="14">
        <v>13.0</v>
      </c>
      <c r="B71" s="15" t="s">
        <v>177</v>
      </c>
      <c r="C71" s="15" t="s">
        <v>178</v>
      </c>
      <c r="D71" s="16">
        <v>35949.0</v>
      </c>
      <c r="E71" s="17">
        <f t="shared" si="16"/>
        <v>26</v>
      </c>
      <c r="F71" s="18" t="s">
        <v>89</v>
      </c>
      <c r="G71" s="15" t="s">
        <v>55</v>
      </c>
      <c r="H71" s="14">
        <v>74.0</v>
      </c>
      <c r="I71" s="19">
        <v>0.03222222222222222</v>
      </c>
      <c r="J71" s="19">
        <f t="shared" si="17"/>
        <v>0.01211805556</v>
      </c>
      <c r="K71" s="20">
        <f t="shared" si="18"/>
        <v>0.006444444444</v>
      </c>
      <c r="L71" s="35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ht="15.75" customHeight="1">
      <c r="A72" s="24"/>
      <c r="B72" s="25" t="s">
        <v>179</v>
      </c>
      <c r="C72" s="25" t="s">
        <v>91</v>
      </c>
      <c r="D72" s="26">
        <v>30194.0</v>
      </c>
      <c r="E72" s="27">
        <f t="shared" si="16"/>
        <v>42</v>
      </c>
      <c r="F72" s="39" t="s">
        <v>39</v>
      </c>
      <c r="G72" s="25" t="s">
        <v>55</v>
      </c>
      <c r="H72" s="28"/>
      <c r="I72" s="29" t="s">
        <v>33</v>
      </c>
      <c r="J72" s="30"/>
      <c r="K72" s="30"/>
      <c r="L72" s="31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ht="15.75" customHeight="1">
      <c r="A73" s="34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ht="15.75" customHeight="1">
      <c r="A74" s="1" t="s">
        <v>180</v>
      </c>
      <c r="B74" s="2"/>
      <c r="C74" s="2"/>
      <c r="D74" s="2"/>
      <c r="E74" s="2"/>
      <c r="F74" s="2"/>
      <c r="G74" s="2"/>
      <c r="H74" s="2"/>
      <c r="I74" s="2"/>
      <c r="J74" s="2"/>
      <c r="K74" s="2"/>
      <c r="L74" s="3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ht="15.75" customHeight="1">
      <c r="A75" s="5" t="s">
        <v>1</v>
      </c>
      <c r="B75" s="7" t="s">
        <v>2</v>
      </c>
      <c r="C75" s="2"/>
      <c r="D75" s="2"/>
      <c r="E75" s="2"/>
      <c r="F75" s="2"/>
      <c r="G75" s="3"/>
      <c r="H75" s="5" t="s">
        <v>3</v>
      </c>
      <c r="I75" s="7" t="s">
        <v>4</v>
      </c>
      <c r="J75" s="2"/>
      <c r="K75" s="8"/>
      <c r="L75" s="5" t="s">
        <v>5</v>
      </c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ht="15.75" customHeight="1">
      <c r="A76" s="9"/>
      <c r="B76" s="10" t="s">
        <v>6</v>
      </c>
      <c r="C76" s="11" t="s">
        <v>7</v>
      </c>
      <c r="D76" s="12" t="s">
        <v>8</v>
      </c>
      <c r="E76" s="11" t="s">
        <v>9</v>
      </c>
      <c r="F76" s="11" t="s">
        <v>10</v>
      </c>
      <c r="G76" s="10" t="s">
        <v>11</v>
      </c>
      <c r="H76" s="9"/>
      <c r="I76" s="10" t="s">
        <v>12</v>
      </c>
      <c r="J76" s="10" t="s">
        <v>13</v>
      </c>
      <c r="K76" s="10" t="s">
        <v>14</v>
      </c>
      <c r="L76" s="9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ht="15.75" customHeight="1">
      <c r="A77" s="36" t="s">
        <v>181</v>
      </c>
      <c r="B77" s="2"/>
      <c r="C77" s="2"/>
      <c r="D77" s="2"/>
      <c r="E77" s="2"/>
      <c r="F77" s="2"/>
      <c r="G77" s="2"/>
      <c r="H77" s="2"/>
      <c r="I77" s="2"/>
      <c r="J77" s="2"/>
      <c r="K77" s="2"/>
      <c r="L77" s="3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ht="15.75" customHeight="1">
      <c r="A78" s="14">
        <v>1.0</v>
      </c>
      <c r="B78" s="15" t="s">
        <v>182</v>
      </c>
      <c r="C78" s="15" t="s">
        <v>183</v>
      </c>
      <c r="D78" s="16">
        <v>40765.0</v>
      </c>
      <c r="E78" s="17">
        <f t="shared" ref="E78:E80" si="19">DATEDIF(D78,"12.04.2025","y")</f>
        <v>13</v>
      </c>
      <c r="F78" s="18" t="s">
        <v>184</v>
      </c>
      <c r="G78" s="15" t="s">
        <v>55</v>
      </c>
      <c r="H78" s="14">
        <v>4.0</v>
      </c>
      <c r="I78" s="19">
        <v>0.003194444444444444</v>
      </c>
      <c r="J78" s="19">
        <f t="shared" ref="J78:J80" si="20">I78-$I$78</f>
        <v>0</v>
      </c>
      <c r="K78" s="20">
        <f t="shared" ref="K78:K80" si="21">I78/1.1</f>
        <v>0.002904040404</v>
      </c>
      <c r="L78" s="21" t="s">
        <v>20</v>
      </c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ht="15.75" customHeight="1">
      <c r="A79" s="14">
        <v>2.0</v>
      </c>
      <c r="B79" s="15" t="s">
        <v>185</v>
      </c>
      <c r="C79" s="15" t="s">
        <v>186</v>
      </c>
      <c r="D79" s="16">
        <v>42619.0</v>
      </c>
      <c r="E79" s="17">
        <f t="shared" si="19"/>
        <v>8</v>
      </c>
      <c r="F79" s="18" t="s">
        <v>187</v>
      </c>
      <c r="G79" s="15" t="s">
        <v>19</v>
      </c>
      <c r="H79" s="14">
        <v>5.0</v>
      </c>
      <c r="I79" s="19">
        <v>0.005868055555555554</v>
      </c>
      <c r="J79" s="19">
        <f t="shared" si="20"/>
        <v>0.002673611111</v>
      </c>
      <c r="K79" s="20">
        <f t="shared" si="21"/>
        <v>0.00533459596</v>
      </c>
      <c r="L79" s="22" t="s">
        <v>24</v>
      </c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ht="15.75" customHeight="1">
      <c r="A80" s="14">
        <v>3.0</v>
      </c>
      <c r="B80" s="15" t="s">
        <v>188</v>
      </c>
      <c r="C80" s="15" t="s">
        <v>26</v>
      </c>
      <c r="D80" s="16">
        <v>42483.0</v>
      </c>
      <c r="E80" s="17">
        <f t="shared" si="19"/>
        <v>8</v>
      </c>
      <c r="F80" s="18" t="s">
        <v>187</v>
      </c>
      <c r="G80" s="15" t="s">
        <v>19</v>
      </c>
      <c r="H80" s="14">
        <v>1.0</v>
      </c>
      <c r="I80" s="19">
        <v>0.006087962962962964</v>
      </c>
      <c r="J80" s="19">
        <f t="shared" si="20"/>
        <v>0.002893518519</v>
      </c>
      <c r="K80" s="20">
        <f t="shared" si="21"/>
        <v>0.005534511785</v>
      </c>
      <c r="L80" s="23" t="s">
        <v>28</v>
      </c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ht="15.75" customHeight="1">
      <c r="A81" s="36" t="s">
        <v>93</v>
      </c>
      <c r="B81" s="2"/>
      <c r="C81" s="2"/>
      <c r="D81" s="2"/>
      <c r="E81" s="2"/>
      <c r="F81" s="2"/>
      <c r="G81" s="2"/>
      <c r="H81" s="2"/>
      <c r="I81" s="2"/>
      <c r="J81" s="2"/>
      <c r="K81" s="2"/>
      <c r="L81" s="3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ht="15.75" customHeight="1">
      <c r="A82" s="14">
        <v>1.0</v>
      </c>
      <c r="B82" s="15" t="s">
        <v>189</v>
      </c>
      <c r="C82" s="15" t="s">
        <v>190</v>
      </c>
      <c r="D82" s="16">
        <v>41316.0</v>
      </c>
      <c r="E82" s="17">
        <f t="shared" ref="E82:E84" si="22">DATEDIF(D82,"12.04.2025","y")</f>
        <v>12</v>
      </c>
      <c r="F82" s="18" t="s">
        <v>84</v>
      </c>
      <c r="G82" s="15" t="s">
        <v>55</v>
      </c>
      <c r="H82" s="14">
        <v>2.0</v>
      </c>
      <c r="I82" s="19">
        <v>0.003310185185185185</v>
      </c>
      <c r="J82" s="19">
        <f t="shared" ref="J82:J84" si="23">I82-$I$82</f>
        <v>0</v>
      </c>
      <c r="K82" s="20">
        <f t="shared" ref="K82:K84" si="24">I82/1.1</f>
        <v>0.003009259259</v>
      </c>
      <c r="L82" s="21" t="s">
        <v>20</v>
      </c>
      <c r="M82" s="4"/>
      <c r="N82" s="4" t="s">
        <v>96</v>
      </c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ht="15.75" customHeight="1">
      <c r="A83" s="14">
        <v>2.0</v>
      </c>
      <c r="B83" s="15" t="s">
        <v>189</v>
      </c>
      <c r="C83" s="15" t="s">
        <v>191</v>
      </c>
      <c r="D83" s="16">
        <v>40835.0</v>
      </c>
      <c r="E83" s="17">
        <f t="shared" si="22"/>
        <v>13</v>
      </c>
      <c r="F83" s="18" t="s">
        <v>84</v>
      </c>
      <c r="G83" s="15" t="s">
        <v>55</v>
      </c>
      <c r="H83" s="14">
        <v>3.0</v>
      </c>
      <c r="I83" s="19">
        <v>0.0036342592592592594</v>
      </c>
      <c r="J83" s="19">
        <f t="shared" si="23"/>
        <v>0.0003240740741</v>
      </c>
      <c r="K83" s="20">
        <f t="shared" si="24"/>
        <v>0.003303872054</v>
      </c>
      <c r="L83" s="22" t="s">
        <v>24</v>
      </c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ht="15.75" customHeight="1">
      <c r="A84" s="14">
        <v>3.0</v>
      </c>
      <c r="B84" s="15" t="s">
        <v>192</v>
      </c>
      <c r="C84" s="15" t="s">
        <v>88</v>
      </c>
      <c r="D84" s="16">
        <v>42203.0</v>
      </c>
      <c r="E84" s="17">
        <f t="shared" si="22"/>
        <v>9</v>
      </c>
      <c r="F84" s="18" t="s">
        <v>95</v>
      </c>
      <c r="G84" s="15" t="s">
        <v>19</v>
      </c>
      <c r="H84" s="14">
        <v>6.0</v>
      </c>
      <c r="I84" s="19">
        <v>0.003958333333333334</v>
      </c>
      <c r="J84" s="19">
        <f t="shared" si="23"/>
        <v>0.0006481481481</v>
      </c>
      <c r="K84" s="20">
        <f t="shared" si="24"/>
        <v>0.003598484848</v>
      </c>
      <c r="L84" s="23" t="s">
        <v>28</v>
      </c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ht="15.75" customHeight="1">
      <c r="A85" s="37"/>
      <c r="B85" s="4"/>
      <c r="C85" s="4"/>
      <c r="D85" s="38"/>
      <c r="E85" s="4"/>
      <c r="F85" s="4"/>
      <c r="G85" s="4"/>
      <c r="H85" s="37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ht="15.75" customHeight="1">
      <c r="A86" s="37"/>
      <c r="B86" s="4"/>
      <c r="C86" s="4"/>
      <c r="D86" s="38"/>
      <c r="E86" s="4"/>
      <c r="F86" s="4"/>
      <c r="G86" s="4"/>
      <c r="H86" s="37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ht="15.75" customHeight="1">
      <c r="A87" s="37"/>
      <c r="B87" s="4"/>
      <c r="C87" s="4"/>
      <c r="D87" s="38"/>
      <c r="E87" s="4"/>
      <c r="F87" s="4"/>
      <c r="G87" s="4"/>
      <c r="H87" s="37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ht="15.75" customHeight="1">
      <c r="A88" s="37"/>
      <c r="B88" s="4"/>
      <c r="C88" s="4"/>
      <c r="D88" s="38"/>
      <c r="E88" s="4"/>
      <c r="F88" s="4"/>
      <c r="G88" s="4"/>
      <c r="H88" s="37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ht="15.75" customHeight="1">
      <c r="A89" s="37"/>
      <c r="B89" s="4"/>
      <c r="C89" s="4"/>
      <c r="D89" s="38"/>
      <c r="E89" s="4"/>
      <c r="F89" s="4"/>
      <c r="G89" s="4"/>
      <c r="H89" s="37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ht="15.75" customHeight="1">
      <c r="A90" s="37"/>
      <c r="B90" s="4"/>
      <c r="C90" s="4"/>
      <c r="D90" s="38"/>
      <c r="E90" s="4"/>
      <c r="F90" s="4"/>
      <c r="G90" s="4"/>
      <c r="H90" s="37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ht="15.75" customHeight="1">
      <c r="A91" s="37"/>
      <c r="B91" s="4"/>
      <c r="C91" s="4"/>
      <c r="D91" s="38"/>
      <c r="E91" s="4"/>
      <c r="F91" s="4"/>
      <c r="G91" s="4"/>
      <c r="H91" s="37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ht="15.75" customHeight="1">
      <c r="A92" s="37"/>
      <c r="B92" s="4"/>
      <c r="C92" s="4"/>
      <c r="D92" s="38"/>
      <c r="E92" s="4"/>
      <c r="F92" s="4"/>
      <c r="G92" s="4"/>
      <c r="H92" s="37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ht="15.75" customHeight="1">
      <c r="A93" s="37"/>
      <c r="B93" s="4"/>
      <c r="C93" s="4"/>
      <c r="D93" s="38"/>
      <c r="E93" s="4"/>
      <c r="F93" s="4"/>
      <c r="G93" s="4"/>
      <c r="H93" s="37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ht="15.75" customHeight="1">
      <c r="A94" s="37"/>
      <c r="B94" s="4"/>
      <c r="C94" s="4"/>
      <c r="D94" s="38"/>
      <c r="E94" s="4"/>
      <c r="F94" s="4"/>
      <c r="G94" s="4"/>
      <c r="H94" s="37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ht="15.75" customHeight="1">
      <c r="A95" s="37"/>
      <c r="B95" s="4"/>
      <c r="C95" s="4"/>
      <c r="D95" s="38"/>
      <c r="E95" s="4"/>
      <c r="F95" s="4"/>
      <c r="G95" s="4"/>
      <c r="H95" s="37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ht="15.75" customHeight="1">
      <c r="A96" s="37"/>
      <c r="B96" s="4"/>
      <c r="C96" s="4"/>
      <c r="D96" s="38"/>
      <c r="E96" s="4"/>
      <c r="F96" s="4"/>
      <c r="G96" s="4"/>
      <c r="H96" s="37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ht="15.75" customHeight="1">
      <c r="A97" s="37"/>
      <c r="B97" s="4"/>
      <c r="C97" s="4"/>
      <c r="D97" s="38"/>
      <c r="E97" s="4"/>
      <c r="F97" s="4"/>
      <c r="G97" s="4"/>
      <c r="H97" s="37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ht="15.75" customHeight="1">
      <c r="A98" s="37"/>
      <c r="B98" s="4"/>
      <c r="C98" s="4"/>
      <c r="D98" s="38"/>
      <c r="E98" s="4"/>
      <c r="F98" s="4"/>
      <c r="G98" s="4"/>
      <c r="H98" s="37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ht="15.75" customHeight="1">
      <c r="A99" s="37"/>
      <c r="B99" s="4"/>
      <c r="C99" s="4"/>
      <c r="D99" s="38"/>
      <c r="E99" s="4"/>
      <c r="F99" s="4"/>
      <c r="G99" s="4"/>
      <c r="H99" s="37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ht="15.75" customHeight="1">
      <c r="A100" s="37"/>
      <c r="B100" s="4"/>
      <c r="C100" s="4"/>
      <c r="D100" s="38"/>
      <c r="E100" s="4"/>
      <c r="F100" s="4"/>
      <c r="G100" s="4"/>
      <c r="H100" s="37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ht="15.75" customHeight="1">
      <c r="A101" s="37"/>
      <c r="B101" s="4"/>
      <c r="C101" s="4"/>
      <c r="D101" s="38"/>
      <c r="E101" s="4"/>
      <c r="F101" s="4"/>
      <c r="G101" s="4"/>
      <c r="H101" s="37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ht="15.75" customHeight="1">
      <c r="A102" s="37"/>
      <c r="B102" s="4"/>
      <c r="C102" s="4"/>
      <c r="D102" s="38"/>
      <c r="E102" s="4"/>
      <c r="F102" s="4"/>
      <c r="G102" s="4"/>
      <c r="H102" s="37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ht="15.75" customHeight="1">
      <c r="A103" s="37"/>
      <c r="B103" s="4"/>
      <c r="C103" s="4"/>
      <c r="D103" s="38"/>
      <c r="E103" s="4"/>
      <c r="F103" s="4"/>
      <c r="G103" s="4"/>
      <c r="H103" s="37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ht="15.75" customHeight="1">
      <c r="A104" s="37"/>
      <c r="B104" s="4"/>
      <c r="C104" s="4"/>
      <c r="D104" s="38"/>
      <c r="E104" s="4"/>
      <c r="F104" s="4"/>
      <c r="G104" s="4"/>
      <c r="H104" s="37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ht="15.75" customHeight="1">
      <c r="A105" s="37"/>
      <c r="B105" s="4"/>
      <c r="C105" s="4"/>
      <c r="D105" s="38"/>
      <c r="E105" s="4"/>
      <c r="F105" s="4"/>
      <c r="G105" s="4"/>
      <c r="H105" s="37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ht="15.75" customHeight="1">
      <c r="A106" s="37"/>
      <c r="B106" s="4"/>
      <c r="C106" s="4"/>
      <c r="D106" s="38"/>
      <c r="E106" s="4"/>
      <c r="F106" s="4"/>
      <c r="G106" s="4"/>
      <c r="H106" s="37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ht="15.75" customHeight="1">
      <c r="A107" s="37"/>
      <c r="B107" s="4"/>
      <c r="C107" s="4"/>
      <c r="D107" s="38"/>
      <c r="E107" s="4"/>
      <c r="F107" s="4"/>
      <c r="G107" s="4"/>
      <c r="H107" s="37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ht="15.75" customHeight="1">
      <c r="A108" s="37"/>
      <c r="B108" s="4"/>
      <c r="C108" s="4"/>
      <c r="D108" s="38"/>
      <c r="E108" s="4"/>
      <c r="F108" s="4"/>
      <c r="G108" s="4"/>
      <c r="H108" s="37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ht="15.75" customHeight="1">
      <c r="A109" s="37"/>
      <c r="B109" s="4"/>
      <c r="C109" s="4"/>
      <c r="D109" s="38"/>
      <c r="E109" s="4"/>
      <c r="F109" s="4"/>
      <c r="G109" s="4"/>
      <c r="H109" s="37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ht="15.75" customHeight="1">
      <c r="A110" s="37"/>
      <c r="B110" s="4"/>
      <c r="C110" s="4"/>
      <c r="D110" s="38"/>
      <c r="E110" s="4"/>
      <c r="F110" s="4"/>
      <c r="G110" s="4"/>
      <c r="H110" s="37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ht="15.75" customHeight="1">
      <c r="A111" s="37"/>
      <c r="B111" s="4"/>
      <c r="C111" s="4"/>
      <c r="D111" s="38"/>
      <c r="E111" s="4"/>
      <c r="F111" s="4"/>
      <c r="G111" s="4"/>
      <c r="H111" s="37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ht="15.75" customHeight="1">
      <c r="A112" s="37"/>
      <c r="B112" s="4"/>
      <c r="C112" s="4"/>
      <c r="D112" s="38"/>
      <c r="E112" s="4"/>
      <c r="F112" s="4"/>
      <c r="G112" s="4"/>
      <c r="H112" s="37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ht="15.75" customHeight="1">
      <c r="A113" s="37"/>
      <c r="B113" s="4"/>
      <c r="C113" s="4"/>
      <c r="D113" s="38"/>
      <c r="E113" s="4"/>
      <c r="F113" s="4"/>
      <c r="G113" s="4"/>
      <c r="H113" s="37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ht="15.75" customHeight="1">
      <c r="A114" s="37"/>
      <c r="B114" s="4"/>
      <c r="C114" s="4"/>
      <c r="D114" s="38"/>
      <c r="E114" s="4"/>
      <c r="F114" s="4"/>
      <c r="G114" s="4"/>
      <c r="H114" s="37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ht="15.75" customHeight="1">
      <c r="A115" s="37"/>
      <c r="B115" s="4"/>
      <c r="C115" s="4"/>
      <c r="D115" s="38"/>
      <c r="E115" s="4"/>
      <c r="F115" s="4"/>
      <c r="G115" s="4"/>
      <c r="H115" s="37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ht="15.75" customHeight="1">
      <c r="A116" s="37"/>
      <c r="B116" s="4"/>
      <c r="C116" s="4"/>
      <c r="D116" s="38"/>
      <c r="E116" s="4"/>
      <c r="F116" s="4"/>
      <c r="G116" s="4"/>
      <c r="H116" s="37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ht="15.75" customHeight="1">
      <c r="A117" s="37"/>
      <c r="B117" s="4"/>
      <c r="C117" s="4"/>
      <c r="D117" s="38"/>
      <c r="E117" s="4"/>
      <c r="F117" s="4"/>
      <c r="G117" s="4"/>
      <c r="H117" s="37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ht="15.75" customHeight="1">
      <c r="A118" s="37"/>
      <c r="B118" s="4"/>
      <c r="C118" s="4"/>
      <c r="D118" s="38"/>
      <c r="E118" s="4"/>
      <c r="F118" s="4"/>
      <c r="G118" s="4"/>
      <c r="H118" s="37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ht="15.75" customHeight="1">
      <c r="A119" s="37"/>
      <c r="B119" s="4"/>
      <c r="C119" s="4"/>
      <c r="D119" s="38"/>
      <c r="E119" s="4"/>
      <c r="F119" s="4"/>
      <c r="G119" s="4"/>
      <c r="H119" s="37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ht="15.75" customHeight="1">
      <c r="A120" s="37"/>
      <c r="B120" s="4"/>
      <c r="C120" s="4"/>
      <c r="D120" s="38"/>
      <c r="E120" s="4"/>
      <c r="F120" s="4"/>
      <c r="G120" s="4"/>
      <c r="H120" s="37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ht="15.75" customHeight="1">
      <c r="A121" s="37"/>
      <c r="B121" s="4"/>
      <c r="C121" s="4"/>
      <c r="D121" s="38"/>
      <c r="E121" s="4"/>
      <c r="F121" s="4"/>
      <c r="G121" s="4"/>
      <c r="H121" s="37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ht="15.75" customHeight="1">
      <c r="A122" s="37"/>
      <c r="B122" s="4"/>
      <c r="C122" s="4"/>
      <c r="D122" s="38"/>
      <c r="E122" s="4"/>
      <c r="F122" s="4"/>
      <c r="G122" s="4"/>
      <c r="H122" s="37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ht="15.75" customHeight="1">
      <c r="A123" s="37"/>
      <c r="B123" s="4"/>
      <c r="C123" s="4"/>
      <c r="D123" s="38"/>
      <c r="E123" s="4"/>
      <c r="F123" s="4"/>
      <c r="G123" s="4"/>
      <c r="H123" s="37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ht="15.75" customHeight="1">
      <c r="A124" s="37"/>
      <c r="B124" s="4"/>
      <c r="C124" s="4"/>
      <c r="D124" s="38"/>
      <c r="E124" s="4"/>
      <c r="F124" s="4"/>
      <c r="G124" s="4"/>
      <c r="H124" s="37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ht="15.75" customHeight="1">
      <c r="A125" s="37"/>
      <c r="B125" s="4"/>
      <c r="C125" s="4"/>
      <c r="D125" s="38"/>
      <c r="E125" s="4"/>
      <c r="F125" s="4"/>
      <c r="G125" s="4"/>
      <c r="H125" s="37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ht="15.75" customHeight="1">
      <c r="A126" s="37"/>
      <c r="B126" s="4"/>
      <c r="C126" s="4"/>
      <c r="D126" s="38"/>
      <c r="E126" s="4"/>
      <c r="F126" s="4"/>
      <c r="G126" s="4"/>
      <c r="H126" s="37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ht="15.75" customHeight="1">
      <c r="A127" s="37"/>
      <c r="B127" s="4"/>
      <c r="C127" s="4"/>
      <c r="D127" s="38"/>
      <c r="E127" s="4"/>
      <c r="F127" s="4"/>
      <c r="G127" s="4"/>
      <c r="H127" s="37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ht="15.75" customHeight="1">
      <c r="A128" s="37"/>
      <c r="B128" s="4"/>
      <c r="C128" s="4"/>
      <c r="D128" s="38"/>
      <c r="E128" s="4"/>
      <c r="F128" s="4"/>
      <c r="G128" s="4"/>
      <c r="H128" s="37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ht="15.75" customHeight="1">
      <c r="A129" s="37"/>
      <c r="B129" s="4"/>
      <c r="C129" s="4"/>
      <c r="D129" s="38"/>
      <c r="E129" s="4"/>
      <c r="F129" s="4"/>
      <c r="G129" s="4"/>
      <c r="H129" s="37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ht="15.75" customHeight="1">
      <c r="A130" s="37"/>
      <c r="B130" s="4"/>
      <c r="C130" s="4"/>
      <c r="D130" s="38"/>
      <c r="E130" s="4"/>
      <c r="F130" s="4"/>
      <c r="G130" s="4"/>
      <c r="H130" s="37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ht="15.75" customHeight="1">
      <c r="A131" s="37"/>
      <c r="B131" s="4"/>
      <c r="C131" s="4"/>
      <c r="D131" s="38"/>
      <c r="E131" s="4"/>
      <c r="F131" s="4"/>
      <c r="G131" s="4"/>
      <c r="H131" s="37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ht="15.75" customHeight="1">
      <c r="A132" s="37"/>
      <c r="B132" s="4"/>
      <c r="C132" s="4"/>
      <c r="D132" s="38"/>
      <c r="E132" s="4"/>
      <c r="F132" s="4"/>
      <c r="G132" s="4"/>
      <c r="H132" s="37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ht="15.75" customHeight="1">
      <c r="A133" s="37"/>
      <c r="B133" s="4"/>
      <c r="C133" s="4"/>
      <c r="D133" s="38"/>
      <c r="E133" s="4"/>
      <c r="F133" s="4"/>
      <c r="G133" s="4"/>
      <c r="H133" s="37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ht="15.75" customHeight="1">
      <c r="A134" s="37"/>
      <c r="B134" s="4"/>
      <c r="C134" s="4"/>
      <c r="D134" s="38"/>
      <c r="E134" s="4"/>
      <c r="F134" s="4"/>
      <c r="G134" s="4"/>
      <c r="H134" s="37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ht="15.75" customHeight="1">
      <c r="A135" s="37"/>
      <c r="B135" s="4"/>
      <c r="C135" s="4"/>
      <c r="D135" s="38"/>
      <c r="E135" s="4"/>
      <c r="F135" s="4"/>
      <c r="G135" s="4"/>
      <c r="H135" s="37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ht="15.75" customHeight="1">
      <c r="A136" s="37"/>
      <c r="B136" s="4"/>
      <c r="C136" s="4"/>
      <c r="D136" s="38"/>
      <c r="E136" s="4"/>
      <c r="F136" s="4"/>
      <c r="G136" s="4"/>
      <c r="H136" s="37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ht="15.75" customHeight="1">
      <c r="A137" s="37"/>
      <c r="B137" s="4"/>
      <c r="C137" s="4"/>
      <c r="D137" s="38"/>
      <c r="E137" s="4"/>
      <c r="F137" s="4"/>
      <c r="G137" s="4"/>
      <c r="H137" s="37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ht="15.75" customHeight="1">
      <c r="A138" s="37"/>
      <c r="B138" s="4"/>
      <c r="C138" s="4"/>
      <c r="D138" s="38"/>
      <c r="E138" s="4"/>
      <c r="F138" s="4"/>
      <c r="G138" s="4"/>
      <c r="H138" s="37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ht="15.75" customHeight="1">
      <c r="A139" s="37"/>
      <c r="B139" s="4"/>
      <c r="C139" s="4"/>
      <c r="D139" s="38"/>
      <c r="E139" s="4"/>
      <c r="F139" s="4"/>
      <c r="G139" s="4"/>
      <c r="H139" s="37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ht="15.75" customHeight="1">
      <c r="A140" s="37"/>
      <c r="B140" s="4"/>
      <c r="C140" s="4"/>
      <c r="D140" s="38"/>
      <c r="E140" s="4"/>
      <c r="F140" s="4"/>
      <c r="G140" s="4"/>
      <c r="H140" s="37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ht="15.75" customHeight="1">
      <c r="A141" s="37"/>
      <c r="B141" s="4"/>
      <c r="C141" s="4"/>
      <c r="D141" s="38"/>
      <c r="E141" s="4"/>
      <c r="F141" s="4"/>
      <c r="G141" s="4"/>
      <c r="H141" s="37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ht="15.75" customHeight="1">
      <c r="A142" s="37"/>
      <c r="B142" s="4"/>
      <c r="C142" s="4"/>
      <c r="D142" s="38"/>
      <c r="E142" s="4"/>
      <c r="F142" s="4"/>
      <c r="G142" s="4"/>
      <c r="H142" s="37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ht="15.75" customHeight="1">
      <c r="A143" s="37"/>
      <c r="B143" s="4"/>
      <c r="C143" s="4"/>
      <c r="D143" s="38"/>
      <c r="E143" s="4"/>
      <c r="F143" s="4"/>
      <c r="G143" s="4"/>
      <c r="H143" s="37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ht="15.75" customHeight="1">
      <c r="A144" s="37"/>
      <c r="B144" s="4"/>
      <c r="C144" s="4"/>
      <c r="D144" s="38"/>
      <c r="E144" s="4"/>
      <c r="F144" s="4"/>
      <c r="G144" s="4"/>
      <c r="H144" s="37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ht="15.75" customHeight="1">
      <c r="A145" s="37"/>
      <c r="B145" s="4"/>
      <c r="C145" s="4"/>
      <c r="D145" s="38"/>
      <c r="E145" s="4"/>
      <c r="F145" s="4"/>
      <c r="G145" s="4"/>
      <c r="H145" s="37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ht="15.75" customHeight="1">
      <c r="A146" s="37"/>
      <c r="B146" s="4"/>
      <c r="C146" s="4"/>
      <c r="D146" s="38"/>
      <c r="E146" s="4"/>
      <c r="F146" s="4"/>
      <c r="G146" s="4"/>
      <c r="H146" s="37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ht="15.75" customHeight="1">
      <c r="A147" s="37"/>
      <c r="B147" s="4"/>
      <c r="C147" s="4"/>
      <c r="D147" s="38"/>
      <c r="E147" s="4"/>
      <c r="F147" s="4"/>
      <c r="G147" s="4"/>
      <c r="H147" s="37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ht="15.75" customHeight="1">
      <c r="A148" s="37"/>
      <c r="B148" s="4"/>
      <c r="C148" s="4"/>
      <c r="D148" s="38"/>
      <c r="E148" s="4"/>
      <c r="F148" s="4"/>
      <c r="G148" s="4"/>
      <c r="H148" s="37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ht="15.75" customHeight="1">
      <c r="A149" s="37"/>
      <c r="B149" s="4"/>
      <c r="C149" s="4"/>
      <c r="D149" s="38"/>
      <c r="E149" s="4"/>
      <c r="F149" s="4"/>
      <c r="G149" s="4"/>
      <c r="H149" s="37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ht="15.75" customHeight="1">
      <c r="A150" s="37"/>
      <c r="B150" s="4"/>
      <c r="C150" s="4"/>
      <c r="D150" s="38"/>
      <c r="E150" s="4"/>
      <c r="F150" s="4"/>
      <c r="G150" s="4"/>
      <c r="H150" s="37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ht="15.75" customHeight="1">
      <c r="A151" s="37"/>
      <c r="B151" s="4"/>
      <c r="C151" s="4"/>
      <c r="D151" s="38"/>
      <c r="E151" s="4"/>
      <c r="F151" s="4"/>
      <c r="G151" s="4"/>
      <c r="H151" s="37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ht="15.75" customHeight="1">
      <c r="A152" s="37"/>
      <c r="B152" s="4"/>
      <c r="C152" s="4"/>
      <c r="D152" s="38"/>
      <c r="E152" s="4"/>
      <c r="F152" s="4"/>
      <c r="G152" s="4"/>
      <c r="H152" s="37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ht="15.75" customHeight="1">
      <c r="A153" s="37"/>
      <c r="B153" s="4"/>
      <c r="C153" s="4"/>
      <c r="D153" s="38"/>
      <c r="E153" s="4"/>
      <c r="F153" s="4"/>
      <c r="G153" s="4"/>
      <c r="H153" s="37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ht="15.75" customHeight="1">
      <c r="A154" s="37"/>
      <c r="B154" s="4"/>
      <c r="C154" s="4"/>
      <c r="D154" s="38"/>
      <c r="E154" s="4"/>
      <c r="F154" s="4"/>
      <c r="G154" s="4"/>
      <c r="H154" s="37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ht="15.75" customHeight="1">
      <c r="A155" s="37"/>
      <c r="B155" s="4"/>
      <c r="C155" s="4"/>
      <c r="D155" s="38"/>
      <c r="E155" s="4"/>
      <c r="F155" s="4"/>
      <c r="G155" s="4"/>
      <c r="H155" s="37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ht="15.75" customHeight="1">
      <c r="A156" s="37"/>
      <c r="B156" s="4"/>
      <c r="C156" s="4"/>
      <c r="D156" s="38"/>
      <c r="E156" s="4"/>
      <c r="F156" s="4"/>
      <c r="G156" s="4"/>
      <c r="H156" s="37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ht="15.75" customHeight="1">
      <c r="A157" s="37"/>
      <c r="B157" s="4"/>
      <c r="C157" s="4"/>
      <c r="D157" s="38"/>
      <c r="E157" s="4"/>
      <c r="F157" s="4"/>
      <c r="G157" s="4"/>
      <c r="H157" s="37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ht="15.75" customHeight="1">
      <c r="A158" s="37"/>
      <c r="B158" s="4"/>
      <c r="C158" s="4"/>
      <c r="D158" s="38"/>
      <c r="E158" s="4"/>
      <c r="F158" s="4"/>
      <c r="G158" s="4"/>
      <c r="H158" s="37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ht="15.75" customHeight="1">
      <c r="A159" s="37"/>
      <c r="B159" s="4"/>
      <c r="C159" s="4"/>
      <c r="D159" s="38"/>
      <c r="E159" s="4"/>
      <c r="F159" s="4"/>
      <c r="G159" s="4"/>
      <c r="H159" s="37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ht="15.75" customHeight="1">
      <c r="A160" s="37"/>
      <c r="B160" s="4"/>
      <c r="C160" s="4"/>
      <c r="D160" s="38"/>
      <c r="E160" s="4"/>
      <c r="F160" s="4"/>
      <c r="G160" s="4"/>
      <c r="H160" s="37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ht="15.75" customHeight="1">
      <c r="A161" s="37"/>
      <c r="B161" s="4"/>
      <c r="C161" s="4"/>
      <c r="D161" s="38"/>
      <c r="E161" s="4"/>
      <c r="F161" s="4"/>
      <c r="G161" s="4"/>
      <c r="H161" s="37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ht="15.75" customHeight="1">
      <c r="A162" s="37"/>
      <c r="B162" s="4"/>
      <c r="C162" s="4"/>
      <c r="D162" s="38"/>
      <c r="E162" s="4"/>
      <c r="F162" s="4"/>
      <c r="G162" s="4"/>
      <c r="H162" s="37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ht="15.75" customHeight="1">
      <c r="A163" s="37"/>
      <c r="B163" s="4"/>
      <c r="C163" s="4"/>
      <c r="D163" s="38"/>
      <c r="E163" s="4"/>
      <c r="F163" s="4"/>
      <c r="G163" s="4"/>
      <c r="H163" s="37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ht="15.75" customHeight="1">
      <c r="A164" s="37"/>
      <c r="B164" s="4"/>
      <c r="C164" s="4"/>
      <c r="D164" s="38"/>
      <c r="E164" s="4"/>
      <c r="F164" s="4"/>
      <c r="G164" s="4"/>
      <c r="H164" s="37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ht="15.75" customHeight="1">
      <c r="A165" s="37"/>
      <c r="B165" s="4"/>
      <c r="C165" s="4"/>
      <c r="D165" s="38"/>
      <c r="E165" s="4"/>
      <c r="F165" s="4"/>
      <c r="G165" s="4"/>
      <c r="H165" s="37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ht="15.75" customHeight="1">
      <c r="A166" s="37"/>
      <c r="B166" s="4"/>
      <c r="C166" s="4"/>
      <c r="D166" s="38"/>
      <c r="E166" s="4"/>
      <c r="F166" s="4"/>
      <c r="G166" s="4"/>
      <c r="H166" s="37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ht="15.75" customHeight="1">
      <c r="A167" s="37"/>
      <c r="B167" s="4"/>
      <c r="C167" s="4"/>
      <c r="D167" s="38"/>
      <c r="E167" s="4"/>
      <c r="F167" s="4"/>
      <c r="G167" s="4"/>
      <c r="H167" s="37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ht="15.75" customHeight="1">
      <c r="A168" s="37"/>
      <c r="B168" s="4"/>
      <c r="C168" s="4"/>
      <c r="D168" s="38"/>
      <c r="E168" s="4"/>
      <c r="F168" s="4"/>
      <c r="G168" s="4"/>
      <c r="H168" s="37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ht="15.75" customHeight="1">
      <c r="A169" s="37"/>
      <c r="B169" s="4"/>
      <c r="C169" s="4"/>
      <c r="D169" s="38"/>
      <c r="E169" s="4"/>
      <c r="F169" s="4"/>
      <c r="G169" s="4"/>
      <c r="H169" s="37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ht="15.75" customHeight="1">
      <c r="A170" s="37"/>
      <c r="B170" s="4"/>
      <c r="C170" s="4"/>
      <c r="D170" s="38"/>
      <c r="E170" s="4"/>
      <c r="F170" s="4"/>
      <c r="G170" s="4"/>
      <c r="H170" s="37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ht="15.75" customHeight="1">
      <c r="A171" s="37"/>
      <c r="B171" s="4"/>
      <c r="C171" s="4"/>
      <c r="D171" s="38"/>
      <c r="E171" s="4"/>
      <c r="F171" s="4"/>
      <c r="G171" s="4"/>
      <c r="H171" s="37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ht="15.75" customHeight="1">
      <c r="A172" s="37"/>
      <c r="B172" s="4"/>
      <c r="C172" s="4"/>
      <c r="D172" s="38"/>
      <c r="E172" s="4"/>
      <c r="F172" s="4"/>
      <c r="G172" s="4"/>
      <c r="H172" s="37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ht="15.75" customHeight="1">
      <c r="A173" s="37"/>
      <c r="B173" s="4"/>
      <c r="C173" s="4"/>
      <c r="D173" s="38"/>
      <c r="E173" s="4"/>
      <c r="F173" s="4"/>
      <c r="G173" s="4"/>
      <c r="H173" s="37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ht="15.75" customHeight="1">
      <c r="A174" s="37"/>
      <c r="B174" s="4"/>
      <c r="C174" s="4"/>
      <c r="D174" s="38"/>
      <c r="E174" s="4"/>
      <c r="F174" s="4"/>
      <c r="G174" s="4"/>
      <c r="H174" s="37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ht="15.75" customHeight="1">
      <c r="A175" s="37"/>
      <c r="B175" s="4"/>
      <c r="C175" s="4"/>
      <c r="D175" s="38"/>
      <c r="E175" s="4"/>
      <c r="F175" s="4"/>
      <c r="G175" s="4"/>
      <c r="H175" s="37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ht="15.75" customHeight="1">
      <c r="A176" s="37"/>
      <c r="B176" s="4"/>
      <c r="C176" s="4"/>
      <c r="D176" s="38"/>
      <c r="E176" s="4"/>
      <c r="F176" s="4"/>
      <c r="G176" s="4"/>
      <c r="H176" s="37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ht="15.75" customHeight="1">
      <c r="A177" s="37"/>
      <c r="B177" s="4"/>
      <c r="C177" s="4"/>
      <c r="D177" s="38"/>
      <c r="E177" s="4"/>
      <c r="F177" s="4"/>
      <c r="G177" s="4"/>
      <c r="H177" s="37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ht="15.75" customHeight="1">
      <c r="A178" s="37"/>
      <c r="B178" s="4"/>
      <c r="C178" s="4"/>
      <c r="D178" s="38"/>
      <c r="E178" s="4"/>
      <c r="F178" s="4"/>
      <c r="G178" s="4"/>
      <c r="H178" s="37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ht="15.75" customHeight="1">
      <c r="A179" s="37"/>
      <c r="B179" s="4"/>
      <c r="C179" s="4"/>
      <c r="D179" s="38"/>
      <c r="E179" s="4"/>
      <c r="F179" s="4"/>
      <c r="G179" s="4"/>
      <c r="H179" s="37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ht="15.75" customHeight="1">
      <c r="A180" s="37"/>
      <c r="B180" s="4"/>
      <c r="C180" s="4"/>
      <c r="D180" s="38"/>
      <c r="E180" s="4"/>
      <c r="F180" s="4"/>
      <c r="G180" s="4"/>
      <c r="H180" s="37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ht="15.75" customHeight="1">
      <c r="A181" s="37"/>
      <c r="B181" s="4"/>
      <c r="C181" s="4"/>
      <c r="D181" s="38"/>
      <c r="E181" s="4"/>
      <c r="F181" s="4"/>
      <c r="G181" s="4"/>
      <c r="H181" s="37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ht="15.75" customHeight="1">
      <c r="A182" s="37"/>
      <c r="B182" s="4"/>
      <c r="C182" s="4"/>
      <c r="D182" s="38"/>
      <c r="E182" s="4"/>
      <c r="F182" s="4"/>
      <c r="G182" s="4"/>
      <c r="H182" s="37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ht="15.75" customHeight="1">
      <c r="A183" s="37"/>
      <c r="B183" s="4"/>
      <c r="C183" s="4"/>
      <c r="D183" s="38"/>
      <c r="E183" s="4"/>
      <c r="F183" s="4"/>
      <c r="G183" s="4"/>
      <c r="H183" s="37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ht="15.75" customHeight="1">
      <c r="A184" s="37"/>
      <c r="B184" s="4"/>
      <c r="C184" s="4"/>
      <c r="D184" s="38"/>
      <c r="E184" s="4"/>
      <c r="F184" s="4"/>
      <c r="G184" s="4"/>
      <c r="H184" s="37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ht="15.75" customHeight="1">
      <c r="A185" s="37"/>
      <c r="B185" s="4"/>
      <c r="C185" s="4"/>
      <c r="D185" s="38"/>
      <c r="E185" s="4"/>
      <c r="F185" s="4"/>
      <c r="G185" s="4"/>
      <c r="H185" s="37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ht="15.75" customHeight="1">
      <c r="A186" s="37"/>
      <c r="B186" s="4"/>
      <c r="C186" s="4"/>
      <c r="D186" s="38"/>
      <c r="E186" s="4"/>
      <c r="F186" s="4"/>
      <c r="G186" s="4"/>
      <c r="H186" s="37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ht="15.75" customHeight="1">
      <c r="A187" s="37"/>
      <c r="B187" s="4"/>
      <c r="C187" s="4"/>
      <c r="D187" s="38"/>
      <c r="E187" s="4"/>
      <c r="F187" s="4"/>
      <c r="G187" s="4"/>
      <c r="H187" s="37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ht="15.75" customHeight="1">
      <c r="A188" s="37"/>
      <c r="B188" s="4"/>
      <c r="C188" s="4"/>
      <c r="D188" s="38"/>
      <c r="E188" s="4"/>
      <c r="F188" s="4"/>
      <c r="G188" s="4"/>
      <c r="H188" s="37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ht="15.75" customHeight="1">
      <c r="A189" s="37"/>
      <c r="B189" s="4"/>
      <c r="C189" s="4"/>
      <c r="D189" s="38"/>
      <c r="E189" s="4"/>
      <c r="F189" s="4"/>
      <c r="G189" s="4"/>
      <c r="H189" s="37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ht="15.75" customHeight="1">
      <c r="A190" s="37"/>
      <c r="B190" s="4"/>
      <c r="C190" s="4"/>
      <c r="D190" s="38"/>
      <c r="E190" s="4"/>
      <c r="F190" s="4"/>
      <c r="G190" s="4"/>
      <c r="H190" s="37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ht="15.75" customHeight="1">
      <c r="A191" s="37"/>
      <c r="B191" s="4"/>
      <c r="C191" s="4"/>
      <c r="D191" s="38"/>
      <c r="E191" s="4"/>
      <c r="F191" s="4"/>
      <c r="G191" s="4"/>
      <c r="H191" s="37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ht="15.75" customHeight="1">
      <c r="A192" s="37"/>
      <c r="B192" s="4"/>
      <c r="C192" s="4"/>
      <c r="D192" s="38"/>
      <c r="E192" s="4"/>
      <c r="F192" s="4"/>
      <c r="G192" s="4"/>
      <c r="H192" s="37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ht="15.75" customHeight="1">
      <c r="A193" s="37"/>
      <c r="B193" s="4"/>
      <c r="C193" s="4"/>
      <c r="D193" s="38"/>
      <c r="E193" s="4"/>
      <c r="F193" s="4"/>
      <c r="G193" s="4"/>
      <c r="H193" s="37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ht="15.75" customHeight="1">
      <c r="A194" s="37"/>
      <c r="B194" s="4"/>
      <c r="C194" s="4"/>
      <c r="D194" s="38"/>
      <c r="E194" s="4"/>
      <c r="F194" s="4"/>
      <c r="G194" s="4"/>
      <c r="H194" s="37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ht="15.75" customHeight="1">
      <c r="A195" s="37"/>
      <c r="B195" s="4"/>
      <c r="C195" s="4"/>
      <c r="D195" s="38"/>
      <c r="E195" s="4"/>
      <c r="F195" s="4"/>
      <c r="G195" s="4"/>
      <c r="H195" s="37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ht="15.75" customHeight="1">
      <c r="A196" s="37"/>
      <c r="B196" s="4"/>
      <c r="C196" s="4"/>
      <c r="D196" s="38"/>
      <c r="E196" s="4"/>
      <c r="F196" s="4"/>
      <c r="G196" s="4"/>
      <c r="H196" s="37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ht="15.75" customHeight="1">
      <c r="A197" s="37"/>
      <c r="B197" s="4"/>
      <c r="C197" s="4"/>
      <c r="D197" s="38"/>
      <c r="E197" s="4"/>
      <c r="F197" s="4"/>
      <c r="G197" s="4"/>
      <c r="H197" s="37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ht="15.75" customHeight="1">
      <c r="A198" s="37"/>
      <c r="B198" s="4"/>
      <c r="C198" s="4"/>
      <c r="D198" s="38"/>
      <c r="E198" s="4"/>
      <c r="F198" s="4"/>
      <c r="G198" s="4"/>
      <c r="H198" s="37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ht="15.75" customHeight="1">
      <c r="A199" s="37"/>
      <c r="B199" s="4"/>
      <c r="C199" s="4"/>
      <c r="D199" s="38"/>
      <c r="E199" s="4"/>
      <c r="F199" s="4"/>
      <c r="G199" s="4"/>
      <c r="H199" s="37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ht="15.75" customHeight="1">
      <c r="A200" s="37"/>
      <c r="B200" s="4"/>
      <c r="C200" s="4"/>
      <c r="D200" s="38"/>
      <c r="E200" s="4"/>
      <c r="F200" s="4"/>
      <c r="G200" s="4"/>
      <c r="H200" s="37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ht="15.75" customHeight="1">
      <c r="A201" s="37"/>
      <c r="B201" s="4"/>
      <c r="C201" s="4"/>
      <c r="D201" s="38"/>
      <c r="E201" s="4"/>
      <c r="F201" s="4"/>
      <c r="G201" s="4"/>
      <c r="H201" s="37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ht="15.75" customHeight="1">
      <c r="A202" s="37"/>
      <c r="B202" s="4"/>
      <c r="C202" s="4"/>
      <c r="D202" s="38"/>
      <c r="E202" s="4"/>
      <c r="F202" s="4"/>
      <c r="G202" s="4"/>
      <c r="H202" s="37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ht="15.75" customHeight="1">
      <c r="A203" s="37"/>
      <c r="B203" s="4"/>
      <c r="C203" s="4"/>
      <c r="D203" s="38"/>
      <c r="E203" s="4"/>
      <c r="F203" s="4"/>
      <c r="G203" s="4"/>
      <c r="H203" s="37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ht="15.75" customHeight="1">
      <c r="A204" s="37"/>
      <c r="B204" s="4"/>
      <c r="C204" s="4"/>
      <c r="D204" s="38"/>
      <c r="E204" s="4"/>
      <c r="F204" s="4"/>
      <c r="G204" s="4"/>
      <c r="H204" s="37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ht="15.75" customHeight="1">
      <c r="A205" s="37"/>
      <c r="B205" s="4"/>
      <c r="C205" s="4"/>
      <c r="D205" s="38"/>
      <c r="E205" s="4"/>
      <c r="F205" s="4"/>
      <c r="G205" s="4"/>
      <c r="H205" s="37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ht="15.75" customHeight="1">
      <c r="A206" s="37"/>
      <c r="B206" s="4"/>
      <c r="C206" s="4"/>
      <c r="D206" s="38"/>
      <c r="E206" s="4"/>
      <c r="F206" s="4"/>
      <c r="G206" s="4"/>
      <c r="H206" s="37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ht="15.75" customHeight="1">
      <c r="A207" s="37"/>
      <c r="B207" s="4"/>
      <c r="C207" s="4"/>
      <c r="D207" s="38"/>
      <c r="E207" s="4"/>
      <c r="F207" s="4"/>
      <c r="G207" s="4"/>
      <c r="H207" s="37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ht="15.75" customHeight="1">
      <c r="A208" s="37"/>
      <c r="B208" s="4"/>
      <c r="C208" s="4"/>
      <c r="D208" s="38"/>
      <c r="E208" s="4"/>
      <c r="F208" s="4"/>
      <c r="G208" s="4"/>
      <c r="H208" s="37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ht="15.75" customHeight="1">
      <c r="A209" s="37"/>
      <c r="B209" s="4"/>
      <c r="C209" s="4"/>
      <c r="D209" s="38"/>
      <c r="E209" s="4"/>
      <c r="F209" s="4"/>
      <c r="G209" s="4"/>
      <c r="H209" s="37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ht="15.75" customHeight="1">
      <c r="A210" s="37"/>
      <c r="B210" s="4"/>
      <c r="C210" s="4"/>
      <c r="D210" s="38"/>
      <c r="E210" s="4"/>
      <c r="F210" s="4"/>
      <c r="G210" s="4"/>
      <c r="H210" s="37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ht="15.75" customHeight="1">
      <c r="A211" s="37"/>
      <c r="B211" s="4"/>
      <c r="C211" s="4"/>
      <c r="D211" s="38"/>
      <c r="E211" s="4"/>
      <c r="F211" s="4"/>
      <c r="G211" s="4"/>
      <c r="H211" s="37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ht="15.75" customHeight="1">
      <c r="A212" s="37"/>
      <c r="B212" s="4"/>
      <c r="C212" s="4"/>
      <c r="D212" s="38"/>
      <c r="E212" s="4"/>
      <c r="F212" s="4"/>
      <c r="G212" s="4"/>
      <c r="H212" s="37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ht="15.75" customHeight="1">
      <c r="A213" s="37"/>
      <c r="B213" s="4"/>
      <c r="C213" s="4"/>
      <c r="D213" s="38"/>
      <c r="E213" s="4"/>
      <c r="F213" s="4"/>
      <c r="G213" s="4"/>
      <c r="H213" s="37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ht="15.75" customHeight="1">
      <c r="A214" s="37"/>
      <c r="B214" s="4"/>
      <c r="C214" s="4"/>
      <c r="D214" s="38"/>
      <c r="E214" s="4"/>
      <c r="F214" s="4"/>
      <c r="G214" s="4"/>
      <c r="H214" s="37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ht="15.75" customHeight="1">
      <c r="A215" s="37"/>
      <c r="B215" s="4"/>
      <c r="C215" s="4"/>
      <c r="D215" s="38"/>
      <c r="E215" s="4"/>
      <c r="F215" s="4"/>
      <c r="G215" s="4"/>
      <c r="H215" s="37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ht="15.75" customHeight="1">
      <c r="A216" s="37"/>
      <c r="B216" s="4"/>
      <c r="C216" s="4"/>
      <c r="D216" s="38"/>
      <c r="E216" s="4"/>
      <c r="F216" s="4"/>
      <c r="G216" s="4"/>
      <c r="H216" s="37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ht="15.75" customHeight="1">
      <c r="A217" s="37"/>
      <c r="B217" s="4"/>
      <c r="C217" s="4"/>
      <c r="D217" s="38"/>
      <c r="E217" s="4"/>
      <c r="F217" s="4"/>
      <c r="G217" s="4"/>
      <c r="H217" s="37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ht="15.75" customHeight="1">
      <c r="A218" s="37"/>
      <c r="B218" s="4"/>
      <c r="C218" s="4"/>
      <c r="D218" s="38"/>
      <c r="E218" s="4"/>
      <c r="F218" s="4"/>
      <c r="G218" s="4"/>
      <c r="H218" s="37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ht="15.75" customHeight="1">
      <c r="A219" s="37"/>
      <c r="B219" s="4"/>
      <c r="C219" s="4"/>
      <c r="D219" s="38"/>
      <c r="E219" s="4"/>
      <c r="F219" s="4"/>
      <c r="G219" s="4"/>
      <c r="H219" s="37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ht="15.75" customHeight="1">
      <c r="A220" s="37"/>
      <c r="B220" s="4"/>
      <c r="C220" s="4"/>
      <c r="D220" s="38"/>
      <c r="E220" s="4"/>
      <c r="F220" s="4"/>
      <c r="G220" s="4"/>
      <c r="H220" s="37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ht="15.75" customHeight="1">
      <c r="A221" s="37"/>
      <c r="B221" s="4"/>
      <c r="C221" s="4"/>
      <c r="D221" s="38"/>
      <c r="E221" s="4"/>
      <c r="F221" s="4"/>
      <c r="G221" s="4"/>
      <c r="H221" s="37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ht="15.75" customHeight="1">
      <c r="A222" s="37"/>
      <c r="B222" s="4"/>
      <c r="C222" s="4"/>
      <c r="D222" s="38"/>
      <c r="E222" s="4"/>
      <c r="F222" s="4"/>
      <c r="G222" s="4"/>
      <c r="H222" s="37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ht="15.75" customHeight="1">
      <c r="A223" s="37"/>
      <c r="B223" s="4"/>
      <c r="C223" s="4"/>
      <c r="D223" s="38"/>
      <c r="E223" s="4"/>
      <c r="F223" s="4"/>
      <c r="G223" s="4"/>
      <c r="H223" s="37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ht="15.75" customHeight="1">
      <c r="A224" s="37"/>
      <c r="B224" s="4"/>
      <c r="C224" s="4"/>
      <c r="D224" s="38"/>
      <c r="E224" s="4"/>
      <c r="F224" s="4"/>
      <c r="G224" s="4"/>
      <c r="H224" s="37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ht="15.75" customHeight="1">
      <c r="A225" s="37"/>
      <c r="B225" s="4"/>
      <c r="C225" s="4"/>
      <c r="D225" s="38"/>
      <c r="E225" s="4"/>
      <c r="F225" s="4"/>
      <c r="G225" s="4"/>
      <c r="H225" s="37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ht="15.75" customHeight="1">
      <c r="A226" s="37"/>
      <c r="B226" s="4"/>
      <c r="C226" s="4"/>
      <c r="D226" s="38"/>
      <c r="E226" s="4"/>
      <c r="F226" s="4"/>
      <c r="G226" s="4"/>
      <c r="H226" s="37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ht="15.75" customHeight="1">
      <c r="A227" s="37"/>
      <c r="B227" s="4"/>
      <c r="C227" s="4"/>
      <c r="D227" s="38"/>
      <c r="E227" s="4"/>
      <c r="F227" s="4"/>
      <c r="G227" s="4"/>
      <c r="H227" s="37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ht="15.75" customHeight="1">
      <c r="A228" s="37"/>
      <c r="B228" s="4"/>
      <c r="C228" s="4"/>
      <c r="D228" s="38"/>
      <c r="E228" s="4"/>
      <c r="F228" s="4"/>
      <c r="G228" s="4"/>
      <c r="H228" s="37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ht="15.75" customHeight="1">
      <c r="A229" s="37"/>
      <c r="B229" s="4"/>
      <c r="C229" s="4"/>
      <c r="D229" s="38"/>
      <c r="E229" s="4"/>
      <c r="F229" s="4"/>
      <c r="G229" s="4"/>
      <c r="H229" s="37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ht="15.75" customHeight="1">
      <c r="A230" s="37"/>
      <c r="B230" s="4"/>
      <c r="C230" s="4"/>
      <c r="D230" s="38"/>
      <c r="E230" s="4"/>
      <c r="F230" s="4"/>
      <c r="G230" s="4"/>
      <c r="H230" s="37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ht="15.75" customHeight="1">
      <c r="A231" s="37"/>
      <c r="B231" s="4"/>
      <c r="C231" s="4"/>
      <c r="D231" s="38"/>
      <c r="E231" s="4"/>
      <c r="F231" s="4"/>
      <c r="G231" s="4"/>
      <c r="H231" s="37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ht="15.75" customHeight="1">
      <c r="A232" s="37"/>
      <c r="B232" s="4"/>
      <c r="C232" s="4"/>
      <c r="D232" s="38"/>
      <c r="E232" s="4"/>
      <c r="F232" s="4"/>
      <c r="G232" s="4"/>
      <c r="H232" s="37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ht="15.75" customHeight="1">
      <c r="A233" s="37"/>
      <c r="B233" s="4"/>
      <c r="C233" s="4"/>
      <c r="D233" s="38"/>
      <c r="E233" s="4"/>
      <c r="F233" s="4"/>
      <c r="G233" s="4"/>
      <c r="H233" s="37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ht="15.75" customHeight="1">
      <c r="A234" s="37"/>
      <c r="B234" s="4"/>
      <c r="C234" s="4"/>
      <c r="D234" s="38"/>
      <c r="E234" s="4"/>
      <c r="F234" s="4"/>
      <c r="G234" s="4"/>
      <c r="H234" s="37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ht="15.75" customHeight="1">
      <c r="A235" s="37"/>
      <c r="B235" s="4"/>
      <c r="C235" s="4"/>
      <c r="D235" s="38"/>
      <c r="E235" s="4"/>
      <c r="F235" s="4"/>
      <c r="G235" s="4"/>
      <c r="H235" s="37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ht="15.75" customHeight="1">
      <c r="A236" s="37"/>
      <c r="B236" s="4"/>
      <c r="C236" s="4"/>
      <c r="D236" s="38"/>
      <c r="E236" s="4"/>
      <c r="F236" s="4"/>
      <c r="G236" s="4"/>
      <c r="H236" s="37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ht="15.75" customHeight="1">
      <c r="A237" s="37"/>
      <c r="B237" s="4"/>
      <c r="C237" s="4"/>
      <c r="D237" s="38"/>
      <c r="E237" s="4"/>
      <c r="F237" s="4"/>
      <c r="G237" s="4"/>
      <c r="H237" s="37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ht="15.75" customHeight="1">
      <c r="A238" s="37"/>
      <c r="B238" s="4"/>
      <c r="C238" s="4"/>
      <c r="D238" s="38"/>
      <c r="E238" s="4"/>
      <c r="F238" s="4"/>
      <c r="G238" s="4"/>
      <c r="H238" s="37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ht="15.75" customHeight="1">
      <c r="A239" s="37"/>
      <c r="B239" s="4"/>
      <c r="C239" s="4"/>
      <c r="D239" s="38"/>
      <c r="E239" s="4"/>
      <c r="F239" s="4"/>
      <c r="G239" s="4"/>
      <c r="H239" s="37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ht="15.75" customHeight="1">
      <c r="A240" s="37"/>
      <c r="B240" s="4"/>
      <c r="C240" s="4"/>
      <c r="D240" s="38"/>
      <c r="E240" s="4"/>
      <c r="F240" s="4"/>
      <c r="G240" s="4"/>
      <c r="H240" s="37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ht="15.75" customHeight="1">
      <c r="A241" s="37"/>
      <c r="B241" s="4"/>
      <c r="C241" s="4"/>
      <c r="D241" s="38"/>
      <c r="E241" s="4"/>
      <c r="F241" s="4"/>
      <c r="G241" s="4"/>
      <c r="H241" s="37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ht="15.75" customHeight="1">
      <c r="A242" s="37"/>
      <c r="B242" s="4"/>
      <c r="C242" s="4"/>
      <c r="D242" s="38"/>
      <c r="E242" s="4"/>
      <c r="F242" s="4"/>
      <c r="G242" s="4"/>
      <c r="H242" s="37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ht="15.75" customHeight="1">
      <c r="A243" s="37"/>
      <c r="B243" s="4"/>
      <c r="C243" s="4"/>
      <c r="D243" s="38"/>
      <c r="E243" s="4"/>
      <c r="F243" s="4"/>
      <c r="G243" s="4"/>
      <c r="H243" s="37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ht="15.75" customHeight="1">
      <c r="A244" s="37"/>
      <c r="B244" s="4"/>
      <c r="C244" s="4"/>
      <c r="D244" s="38"/>
      <c r="E244" s="4"/>
      <c r="F244" s="4"/>
      <c r="G244" s="4"/>
      <c r="H244" s="37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ht="15.75" customHeight="1">
      <c r="A245" s="37"/>
      <c r="B245" s="4"/>
      <c r="C245" s="4"/>
      <c r="D245" s="38"/>
      <c r="E245" s="4"/>
      <c r="F245" s="4"/>
      <c r="G245" s="4"/>
      <c r="H245" s="37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ht="15.75" customHeight="1">
      <c r="A246" s="37"/>
      <c r="B246" s="4"/>
      <c r="C246" s="4"/>
      <c r="D246" s="38"/>
      <c r="E246" s="4"/>
      <c r="F246" s="4"/>
      <c r="G246" s="4"/>
      <c r="H246" s="37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ht="15.75" customHeight="1">
      <c r="A247" s="37"/>
      <c r="B247" s="4"/>
      <c r="C247" s="4"/>
      <c r="D247" s="38"/>
      <c r="E247" s="4"/>
      <c r="F247" s="4"/>
      <c r="G247" s="4"/>
      <c r="H247" s="37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ht="15.75" customHeight="1">
      <c r="A248" s="37"/>
      <c r="B248" s="4"/>
      <c r="C248" s="4"/>
      <c r="D248" s="38"/>
      <c r="E248" s="4"/>
      <c r="F248" s="4"/>
      <c r="G248" s="4"/>
      <c r="H248" s="37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ht="15.75" customHeight="1">
      <c r="A249" s="37"/>
      <c r="B249" s="4"/>
      <c r="C249" s="4"/>
      <c r="D249" s="38"/>
      <c r="E249" s="4"/>
      <c r="F249" s="4"/>
      <c r="G249" s="4"/>
      <c r="H249" s="37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ht="15.75" customHeight="1">
      <c r="A250" s="37"/>
      <c r="B250" s="4"/>
      <c r="C250" s="4"/>
      <c r="D250" s="38"/>
      <c r="E250" s="4"/>
      <c r="F250" s="4"/>
      <c r="G250" s="4"/>
      <c r="H250" s="37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ht="15.75" customHeight="1">
      <c r="A251" s="37"/>
      <c r="B251" s="4"/>
      <c r="C251" s="4"/>
      <c r="D251" s="38"/>
      <c r="E251" s="4"/>
      <c r="F251" s="4"/>
      <c r="G251" s="4"/>
      <c r="H251" s="37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ht="15.75" customHeight="1">
      <c r="A252" s="37"/>
      <c r="B252" s="4"/>
      <c r="C252" s="4"/>
      <c r="D252" s="38"/>
      <c r="E252" s="4"/>
      <c r="F252" s="4"/>
      <c r="G252" s="4"/>
      <c r="H252" s="37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ht="15.75" customHeight="1">
      <c r="A253" s="37"/>
      <c r="B253" s="4"/>
      <c r="C253" s="4"/>
      <c r="D253" s="38"/>
      <c r="E253" s="4"/>
      <c r="F253" s="4"/>
      <c r="G253" s="4"/>
      <c r="H253" s="37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ht="15.75" customHeight="1">
      <c r="A254" s="37"/>
      <c r="B254" s="4"/>
      <c r="C254" s="4"/>
      <c r="D254" s="38"/>
      <c r="E254" s="4"/>
      <c r="F254" s="4"/>
      <c r="G254" s="4"/>
      <c r="H254" s="37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ht="15.75" customHeight="1">
      <c r="A255" s="37"/>
      <c r="B255" s="4"/>
      <c r="C255" s="4"/>
      <c r="D255" s="38"/>
      <c r="E255" s="4"/>
      <c r="F255" s="4"/>
      <c r="G255" s="4"/>
      <c r="H255" s="37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ht="15.75" customHeight="1">
      <c r="A256" s="37"/>
      <c r="B256" s="4"/>
      <c r="C256" s="4"/>
      <c r="D256" s="38"/>
      <c r="E256" s="4"/>
      <c r="F256" s="4"/>
      <c r="G256" s="4"/>
      <c r="H256" s="37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ht="15.75" customHeight="1">
      <c r="A257" s="37"/>
      <c r="B257" s="4"/>
      <c r="C257" s="4"/>
      <c r="D257" s="38"/>
      <c r="E257" s="4"/>
      <c r="F257" s="4"/>
      <c r="G257" s="4"/>
      <c r="H257" s="37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ht="15.75" customHeight="1">
      <c r="A258" s="37"/>
      <c r="B258" s="4"/>
      <c r="C258" s="4"/>
      <c r="D258" s="38"/>
      <c r="E258" s="4"/>
      <c r="F258" s="4"/>
      <c r="G258" s="4"/>
      <c r="H258" s="37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ht="15.75" customHeight="1">
      <c r="A259" s="37"/>
      <c r="B259" s="4"/>
      <c r="C259" s="4"/>
      <c r="D259" s="38"/>
      <c r="E259" s="4"/>
      <c r="F259" s="4"/>
      <c r="G259" s="4"/>
      <c r="H259" s="37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ht="15.75" customHeight="1">
      <c r="A260" s="37"/>
      <c r="B260" s="4"/>
      <c r="C260" s="4"/>
      <c r="D260" s="38"/>
      <c r="E260" s="4"/>
      <c r="F260" s="4"/>
      <c r="G260" s="4"/>
      <c r="H260" s="37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ht="15.75" customHeight="1">
      <c r="A261" s="37"/>
      <c r="B261" s="4"/>
      <c r="C261" s="4"/>
      <c r="D261" s="38"/>
      <c r="E261" s="4"/>
      <c r="F261" s="4"/>
      <c r="G261" s="4"/>
      <c r="H261" s="37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ht="15.75" customHeight="1">
      <c r="A262" s="37"/>
      <c r="B262" s="4"/>
      <c r="C262" s="4"/>
      <c r="D262" s="38"/>
      <c r="E262" s="4"/>
      <c r="F262" s="4"/>
      <c r="G262" s="4"/>
      <c r="H262" s="37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ht="15.75" customHeight="1">
      <c r="A263" s="37"/>
      <c r="B263" s="4"/>
      <c r="C263" s="4"/>
      <c r="D263" s="38"/>
      <c r="E263" s="4"/>
      <c r="F263" s="4"/>
      <c r="G263" s="4"/>
      <c r="H263" s="37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ht="15.75" customHeight="1">
      <c r="A264" s="37"/>
      <c r="B264" s="4"/>
      <c r="C264" s="4"/>
      <c r="D264" s="38"/>
      <c r="E264" s="4"/>
      <c r="F264" s="4"/>
      <c r="G264" s="4"/>
      <c r="H264" s="37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ht="15.75" customHeight="1">
      <c r="A265" s="37"/>
      <c r="B265" s="4"/>
      <c r="C265" s="4"/>
      <c r="D265" s="38"/>
      <c r="E265" s="4"/>
      <c r="F265" s="4"/>
      <c r="G265" s="4"/>
      <c r="H265" s="37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ht="15.75" customHeight="1">
      <c r="A266" s="37"/>
      <c r="B266" s="4"/>
      <c r="C266" s="4"/>
      <c r="D266" s="38"/>
      <c r="E266" s="4"/>
      <c r="F266" s="4"/>
      <c r="G266" s="4"/>
      <c r="H266" s="37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ht="15.75" customHeight="1">
      <c r="A267" s="37"/>
      <c r="B267" s="4"/>
      <c r="C267" s="4"/>
      <c r="D267" s="38"/>
      <c r="E267" s="4"/>
      <c r="F267" s="4"/>
      <c r="G267" s="4"/>
      <c r="H267" s="37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ht="15.75" customHeight="1">
      <c r="A268" s="37"/>
      <c r="B268" s="4"/>
      <c r="C268" s="4"/>
      <c r="D268" s="38"/>
      <c r="E268" s="4"/>
      <c r="F268" s="4"/>
      <c r="G268" s="4"/>
      <c r="H268" s="37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ht="15.75" customHeight="1">
      <c r="A269" s="37"/>
      <c r="B269" s="4"/>
      <c r="C269" s="4"/>
      <c r="D269" s="38"/>
      <c r="E269" s="4"/>
      <c r="F269" s="4"/>
      <c r="G269" s="4"/>
      <c r="H269" s="37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ht="15.75" customHeight="1">
      <c r="A270" s="37"/>
      <c r="B270" s="4"/>
      <c r="C270" s="4"/>
      <c r="D270" s="38"/>
      <c r="E270" s="4"/>
      <c r="F270" s="4"/>
      <c r="G270" s="4"/>
      <c r="H270" s="37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ht="15.75" customHeight="1">
      <c r="A271" s="37"/>
      <c r="B271" s="4"/>
      <c r="C271" s="4"/>
      <c r="D271" s="38"/>
      <c r="E271" s="4"/>
      <c r="F271" s="4"/>
      <c r="G271" s="4"/>
      <c r="H271" s="37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ht="15.75" customHeight="1">
      <c r="A272" s="37"/>
      <c r="B272" s="4"/>
      <c r="C272" s="4"/>
      <c r="D272" s="38"/>
      <c r="E272" s="4"/>
      <c r="F272" s="4"/>
      <c r="G272" s="4"/>
      <c r="H272" s="37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ht="15.75" customHeight="1">
      <c r="A273" s="37"/>
      <c r="B273" s="4"/>
      <c r="C273" s="4"/>
      <c r="D273" s="38"/>
      <c r="E273" s="4"/>
      <c r="F273" s="4"/>
      <c r="G273" s="4"/>
      <c r="H273" s="37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ht="15.75" customHeight="1">
      <c r="A274" s="37"/>
      <c r="B274" s="4"/>
      <c r="C274" s="4"/>
      <c r="D274" s="38"/>
      <c r="E274" s="4"/>
      <c r="F274" s="4"/>
      <c r="G274" s="4"/>
      <c r="H274" s="37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ht="15.75" customHeight="1">
      <c r="A275" s="37"/>
      <c r="B275" s="4"/>
      <c r="C275" s="4"/>
      <c r="D275" s="38"/>
      <c r="E275" s="4"/>
      <c r="F275" s="4"/>
      <c r="G275" s="4"/>
      <c r="H275" s="37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ht="15.75" customHeight="1">
      <c r="A276" s="37"/>
      <c r="B276" s="4"/>
      <c r="C276" s="4"/>
      <c r="D276" s="38"/>
      <c r="E276" s="4"/>
      <c r="F276" s="4"/>
      <c r="G276" s="4"/>
      <c r="H276" s="37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ht="15.75" customHeight="1">
      <c r="A277" s="37"/>
      <c r="B277" s="4"/>
      <c r="C277" s="4"/>
      <c r="D277" s="38"/>
      <c r="E277" s="4"/>
      <c r="F277" s="4"/>
      <c r="G277" s="4"/>
      <c r="H277" s="37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ht="15.75" customHeight="1">
      <c r="A278" s="37"/>
      <c r="B278" s="4"/>
      <c r="C278" s="4"/>
      <c r="D278" s="38"/>
      <c r="E278" s="4"/>
      <c r="F278" s="4"/>
      <c r="G278" s="4"/>
      <c r="H278" s="37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ht="15.75" customHeight="1">
      <c r="A279" s="37"/>
      <c r="B279" s="4"/>
      <c r="C279" s="4"/>
      <c r="D279" s="38"/>
      <c r="E279" s="4"/>
      <c r="F279" s="4"/>
      <c r="G279" s="4"/>
      <c r="H279" s="37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ht="15.75" customHeight="1">
      <c r="A280" s="37"/>
      <c r="B280" s="4"/>
      <c r="C280" s="4"/>
      <c r="D280" s="38"/>
      <c r="E280" s="4"/>
      <c r="F280" s="4"/>
      <c r="G280" s="4"/>
      <c r="H280" s="37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5">
    <mergeCell ref="A1:L1"/>
    <mergeCell ref="A2:A3"/>
    <mergeCell ref="B2:G2"/>
    <mergeCell ref="H2:H3"/>
    <mergeCell ref="I2:K2"/>
    <mergeCell ref="L2:L3"/>
    <mergeCell ref="A4:L4"/>
    <mergeCell ref="A14:L14"/>
    <mergeCell ref="A18:L18"/>
    <mergeCell ref="A19:L19"/>
    <mergeCell ref="A20:A21"/>
    <mergeCell ref="H20:H21"/>
    <mergeCell ref="I20:K20"/>
    <mergeCell ref="L20:L21"/>
    <mergeCell ref="B40:G40"/>
    <mergeCell ref="I40:K40"/>
    <mergeCell ref="B20:G20"/>
    <mergeCell ref="A22:L22"/>
    <mergeCell ref="A33:L33"/>
    <mergeCell ref="A38:L38"/>
    <mergeCell ref="A39:L39"/>
    <mergeCell ref="A40:A41"/>
    <mergeCell ref="H40:H41"/>
    <mergeCell ref="B75:G75"/>
    <mergeCell ref="I75:K75"/>
    <mergeCell ref="L75:L76"/>
    <mergeCell ref="A77:L77"/>
    <mergeCell ref="A81:L81"/>
    <mergeCell ref="L40:L41"/>
    <mergeCell ref="A42:L42"/>
    <mergeCell ref="A58:L58"/>
    <mergeCell ref="A73:L73"/>
    <mergeCell ref="A74:L74"/>
    <mergeCell ref="A75:A76"/>
    <mergeCell ref="H75:H76"/>
  </mergeCells>
  <printOptions/>
  <pageMargins bottom="0.7480314960629921" footer="0.0" header="0.0" left="0.7086614173228347" right="0.7086614173228347" top="0.7480314960629921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0000"/>
    <pageSetUpPr fitToPage="1"/>
  </sheetPr>
  <sheetViews>
    <sheetView workbookViewId="0"/>
  </sheetViews>
  <sheetFormatPr customHeight="1" defaultColWidth="14.43" defaultRowHeight="15.0"/>
  <cols>
    <col customWidth="1" min="1" max="1" width="8.0"/>
    <col customWidth="1" min="2" max="2" width="17.0"/>
    <col customWidth="1" min="3" max="4" width="13.0"/>
    <col customWidth="1" min="5" max="5" width="8.0"/>
    <col customWidth="1" min="6" max="6" width="11.0"/>
    <col customWidth="1" min="7" max="7" width="20.71"/>
    <col customWidth="1" min="8" max="8" width="8.71"/>
    <col customWidth="1" min="9" max="10" width="10.71"/>
    <col customWidth="1" min="11" max="11" width="8.71"/>
    <col customWidth="1" min="12" max="12" width="19.71"/>
    <col customWidth="1" min="13" max="26" width="9.14"/>
  </cols>
  <sheetData>
    <row r="1">
      <c r="A1" s="1" t="s">
        <v>193</v>
      </c>
      <c r="B1" s="2"/>
      <c r="C1" s="2"/>
      <c r="D1" s="2"/>
      <c r="E1" s="2"/>
      <c r="F1" s="2"/>
      <c r="G1" s="2"/>
      <c r="H1" s="2"/>
      <c r="I1" s="2"/>
      <c r="J1" s="2"/>
      <c r="K1" s="2"/>
      <c r="L1" s="3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>
      <c r="A2" s="5" t="s">
        <v>1</v>
      </c>
      <c r="B2" s="6" t="s">
        <v>2</v>
      </c>
      <c r="C2" s="2"/>
      <c r="D2" s="2"/>
      <c r="E2" s="2"/>
      <c r="F2" s="2"/>
      <c r="G2" s="3"/>
      <c r="H2" s="5" t="s">
        <v>3</v>
      </c>
      <c r="I2" s="7" t="s">
        <v>4</v>
      </c>
      <c r="J2" s="2"/>
      <c r="K2" s="8"/>
      <c r="L2" s="5" t="s">
        <v>5</v>
      </c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>
      <c r="A3" s="9"/>
      <c r="B3" s="10" t="s">
        <v>6</v>
      </c>
      <c r="C3" s="11" t="s">
        <v>7</v>
      </c>
      <c r="D3" s="12" t="s">
        <v>8</v>
      </c>
      <c r="E3" s="11" t="s">
        <v>9</v>
      </c>
      <c r="F3" s="11" t="s">
        <v>10</v>
      </c>
      <c r="G3" s="10" t="s">
        <v>11</v>
      </c>
      <c r="H3" s="9"/>
      <c r="I3" s="10" t="s">
        <v>12</v>
      </c>
      <c r="J3" s="10" t="s">
        <v>13</v>
      </c>
      <c r="K3" s="10" t="s">
        <v>14</v>
      </c>
      <c r="L3" s="9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>
      <c r="A4" s="13" t="s">
        <v>15</v>
      </c>
      <c r="B4" s="2"/>
      <c r="C4" s="2"/>
      <c r="D4" s="2"/>
      <c r="E4" s="2"/>
      <c r="F4" s="2"/>
      <c r="G4" s="2"/>
      <c r="H4" s="2"/>
      <c r="I4" s="2"/>
      <c r="J4" s="2"/>
      <c r="K4" s="2"/>
      <c r="L4" s="3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>
      <c r="A5" s="14">
        <v>1.0</v>
      </c>
      <c r="B5" s="15" t="s">
        <v>194</v>
      </c>
      <c r="C5" s="15" t="s">
        <v>60</v>
      </c>
      <c r="D5" s="16">
        <v>31681.0</v>
      </c>
      <c r="E5" s="17">
        <f>DATEDIF(D5,"11.05.2025","y")</f>
        <v>38</v>
      </c>
      <c r="F5" s="18" t="s">
        <v>27</v>
      </c>
      <c r="G5" s="15" t="s">
        <v>55</v>
      </c>
      <c r="H5" s="14">
        <v>401.0</v>
      </c>
      <c r="I5" s="19">
        <v>0.15091435185185184</v>
      </c>
      <c r="J5" s="19">
        <f>I5-$I$5</f>
        <v>0</v>
      </c>
      <c r="K5" s="20">
        <f>I5/42.2</f>
        <v>0.003576169475</v>
      </c>
      <c r="L5" s="21" t="s">
        <v>20</v>
      </c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ht="15.0" customHeight="1">
      <c r="A6" s="32"/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</row>
    <row r="7">
      <c r="A7" s="1" t="s">
        <v>195</v>
      </c>
      <c r="B7" s="2"/>
      <c r="C7" s="2"/>
      <c r="D7" s="2"/>
      <c r="E7" s="2"/>
      <c r="F7" s="2"/>
      <c r="G7" s="2"/>
      <c r="H7" s="2"/>
      <c r="I7" s="2"/>
      <c r="J7" s="2"/>
      <c r="K7" s="2"/>
      <c r="L7" s="3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>
      <c r="A8" s="5" t="s">
        <v>1</v>
      </c>
      <c r="B8" s="6" t="s">
        <v>2</v>
      </c>
      <c r="C8" s="2"/>
      <c r="D8" s="2"/>
      <c r="E8" s="2"/>
      <c r="F8" s="2"/>
      <c r="G8" s="3"/>
      <c r="H8" s="5" t="s">
        <v>3</v>
      </c>
      <c r="I8" s="7" t="s">
        <v>4</v>
      </c>
      <c r="J8" s="2"/>
      <c r="K8" s="8"/>
      <c r="L8" s="5" t="s">
        <v>5</v>
      </c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>
      <c r="A9" s="9"/>
      <c r="B9" s="10" t="s">
        <v>6</v>
      </c>
      <c r="C9" s="11" t="s">
        <v>7</v>
      </c>
      <c r="D9" s="12" t="s">
        <v>8</v>
      </c>
      <c r="E9" s="11" t="s">
        <v>9</v>
      </c>
      <c r="F9" s="11" t="s">
        <v>10</v>
      </c>
      <c r="G9" s="10" t="s">
        <v>11</v>
      </c>
      <c r="H9" s="9"/>
      <c r="I9" s="10" t="s">
        <v>12</v>
      </c>
      <c r="J9" s="10" t="s">
        <v>13</v>
      </c>
      <c r="K9" s="10" t="s">
        <v>14</v>
      </c>
      <c r="L9" s="9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>
      <c r="A10" s="13" t="s">
        <v>15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3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>
      <c r="A11" s="14">
        <v>1.0</v>
      </c>
      <c r="B11" s="15" t="s">
        <v>196</v>
      </c>
      <c r="C11" s="15" t="s">
        <v>122</v>
      </c>
      <c r="D11" s="16">
        <v>31505.0</v>
      </c>
      <c r="E11" s="17">
        <f t="shared" ref="E11:E17" si="1">DATEDIF(D11,"11.05.2025","y")</f>
        <v>39</v>
      </c>
      <c r="F11" s="18" t="s">
        <v>27</v>
      </c>
      <c r="G11" s="15" t="s">
        <v>19</v>
      </c>
      <c r="H11" s="14">
        <v>201.0</v>
      </c>
      <c r="I11" s="19">
        <v>0.06357638888888889</v>
      </c>
      <c r="J11" s="19">
        <f t="shared" ref="J11:J17" si="2">I11-$I$11</f>
        <v>0</v>
      </c>
      <c r="K11" s="20">
        <f t="shared" ref="K11:K17" si="3">I11/20.6</f>
        <v>0.00308623247</v>
      </c>
      <c r="L11" s="21" t="s">
        <v>20</v>
      </c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>
      <c r="A12" s="14">
        <v>2.0</v>
      </c>
      <c r="B12" s="15" t="s">
        <v>99</v>
      </c>
      <c r="C12" s="15" t="s">
        <v>100</v>
      </c>
      <c r="D12" s="16">
        <v>31199.0</v>
      </c>
      <c r="E12" s="17">
        <f t="shared" si="1"/>
        <v>39</v>
      </c>
      <c r="F12" s="18" t="s">
        <v>27</v>
      </c>
      <c r="G12" s="15" t="s">
        <v>19</v>
      </c>
      <c r="H12" s="14">
        <v>205.0</v>
      </c>
      <c r="I12" s="19">
        <v>0.06385416666666671</v>
      </c>
      <c r="J12" s="19">
        <f t="shared" si="2"/>
        <v>0.0002777777778</v>
      </c>
      <c r="K12" s="20">
        <f t="shared" si="3"/>
        <v>0.003099716828</v>
      </c>
      <c r="L12" s="22" t="s">
        <v>24</v>
      </c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>
      <c r="A13" s="14">
        <v>3.0</v>
      </c>
      <c r="B13" s="15" t="s">
        <v>116</v>
      </c>
      <c r="C13" s="15" t="s">
        <v>62</v>
      </c>
      <c r="D13" s="16">
        <v>32346.0</v>
      </c>
      <c r="E13" s="17">
        <f t="shared" si="1"/>
        <v>36</v>
      </c>
      <c r="F13" s="18" t="s">
        <v>27</v>
      </c>
      <c r="G13" s="15" t="s">
        <v>117</v>
      </c>
      <c r="H13" s="14">
        <v>210.0</v>
      </c>
      <c r="I13" s="19">
        <v>0.06603009259259257</v>
      </c>
      <c r="J13" s="19">
        <f t="shared" si="2"/>
        <v>0.002453703704</v>
      </c>
      <c r="K13" s="20">
        <f t="shared" si="3"/>
        <v>0.003205344301</v>
      </c>
      <c r="L13" s="23" t="s">
        <v>28</v>
      </c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>
      <c r="A14" s="14">
        <v>4.0</v>
      </c>
      <c r="B14" s="15" t="s">
        <v>197</v>
      </c>
      <c r="C14" s="15" t="s">
        <v>102</v>
      </c>
      <c r="D14" s="16">
        <v>32225.0</v>
      </c>
      <c r="E14" s="17">
        <f t="shared" si="1"/>
        <v>37</v>
      </c>
      <c r="F14" s="18" t="s">
        <v>27</v>
      </c>
      <c r="G14" s="15" t="s">
        <v>55</v>
      </c>
      <c r="H14" s="14">
        <v>206.0</v>
      </c>
      <c r="I14" s="19">
        <v>0.07547453703703705</v>
      </c>
      <c r="J14" s="19">
        <f t="shared" si="2"/>
        <v>0.01189814815</v>
      </c>
      <c r="K14" s="20">
        <f t="shared" si="3"/>
        <v>0.003663812478</v>
      </c>
      <c r="L14" s="35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>
      <c r="A15" s="14">
        <v>5.0</v>
      </c>
      <c r="B15" s="15" t="s">
        <v>29</v>
      </c>
      <c r="C15" s="15" t="s">
        <v>30</v>
      </c>
      <c r="D15" s="16">
        <v>24838.0</v>
      </c>
      <c r="E15" s="17">
        <f t="shared" si="1"/>
        <v>57</v>
      </c>
      <c r="F15" s="18" t="s">
        <v>31</v>
      </c>
      <c r="G15" s="15" t="s">
        <v>32</v>
      </c>
      <c r="H15" s="14">
        <v>209.0</v>
      </c>
      <c r="I15" s="19">
        <v>0.08181712962962967</v>
      </c>
      <c r="J15" s="19">
        <f t="shared" si="2"/>
        <v>0.01824074074</v>
      </c>
      <c r="K15" s="20">
        <f t="shared" si="3"/>
        <v>0.003971705322</v>
      </c>
      <c r="L15" s="35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>
      <c r="A16" s="14">
        <v>6.0</v>
      </c>
      <c r="B16" s="15" t="s">
        <v>143</v>
      </c>
      <c r="C16" s="15" t="s">
        <v>60</v>
      </c>
      <c r="D16" s="16">
        <v>31121.0</v>
      </c>
      <c r="E16" s="17">
        <f t="shared" si="1"/>
        <v>40</v>
      </c>
      <c r="F16" s="18" t="s">
        <v>104</v>
      </c>
      <c r="G16" s="15" t="s">
        <v>55</v>
      </c>
      <c r="H16" s="14">
        <v>203.0</v>
      </c>
      <c r="I16" s="19">
        <v>0.08430555555555552</v>
      </c>
      <c r="J16" s="19">
        <f t="shared" si="2"/>
        <v>0.02072916667</v>
      </c>
      <c r="K16" s="20">
        <f t="shared" si="3"/>
        <v>0.004092502697</v>
      </c>
      <c r="L16" s="35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>
      <c r="A17" s="14">
        <v>7.0</v>
      </c>
      <c r="B17" s="15" t="s">
        <v>198</v>
      </c>
      <c r="C17" s="15" t="s">
        <v>122</v>
      </c>
      <c r="D17" s="16">
        <v>38635.0</v>
      </c>
      <c r="E17" s="17">
        <f t="shared" si="1"/>
        <v>19</v>
      </c>
      <c r="F17" s="18" t="s">
        <v>47</v>
      </c>
      <c r="G17" s="15" t="s">
        <v>199</v>
      </c>
      <c r="H17" s="14">
        <v>208.0</v>
      </c>
      <c r="I17" s="19">
        <v>0.08738425925925924</v>
      </c>
      <c r="J17" s="19">
        <f t="shared" si="2"/>
        <v>0.02380787037</v>
      </c>
      <c r="K17" s="20">
        <f t="shared" si="3"/>
        <v>0.004241954333</v>
      </c>
      <c r="L17" s="35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ht="15.75" customHeight="1">
      <c r="A18" s="13" t="s">
        <v>34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3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ht="15.75" customHeight="1">
      <c r="A19" s="14">
        <v>1.0</v>
      </c>
      <c r="B19" s="15" t="s">
        <v>200</v>
      </c>
      <c r="C19" s="15" t="s">
        <v>72</v>
      </c>
      <c r="D19" s="16">
        <v>29968.0</v>
      </c>
      <c r="E19" s="17">
        <f t="shared" ref="E19:E21" si="4">DATEDIF(D19,"11.05.2025","y")</f>
        <v>43</v>
      </c>
      <c r="F19" s="18" t="s">
        <v>39</v>
      </c>
      <c r="G19" s="15" t="s">
        <v>55</v>
      </c>
      <c r="H19" s="14">
        <v>207.0</v>
      </c>
      <c r="I19" s="19">
        <v>0.07503472222222224</v>
      </c>
      <c r="J19" s="19">
        <f t="shared" ref="J19:J21" si="5">I19-$I$19</f>
        <v>0</v>
      </c>
      <c r="K19" s="20">
        <f t="shared" ref="K19:K21" si="6">I19/20.6</f>
        <v>0.003642462244</v>
      </c>
      <c r="L19" s="21" t="s">
        <v>20</v>
      </c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ht="15.75" customHeight="1">
      <c r="A20" s="14">
        <v>2.0</v>
      </c>
      <c r="B20" s="15" t="s">
        <v>201</v>
      </c>
      <c r="C20" s="15" t="s">
        <v>113</v>
      </c>
      <c r="D20" s="16">
        <v>30248.0</v>
      </c>
      <c r="E20" s="17">
        <f t="shared" si="4"/>
        <v>42</v>
      </c>
      <c r="F20" s="18" t="s">
        <v>39</v>
      </c>
      <c r="G20" s="15" t="s">
        <v>19</v>
      </c>
      <c r="H20" s="14">
        <v>202.0</v>
      </c>
      <c r="I20" s="19">
        <v>0.09335648148148151</v>
      </c>
      <c r="J20" s="19">
        <f t="shared" si="5"/>
        <v>0.01832175926</v>
      </c>
      <c r="K20" s="20">
        <f t="shared" si="6"/>
        <v>0.004531868033</v>
      </c>
      <c r="L20" s="22" t="s">
        <v>24</v>
      </c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ht="15.75" customHeight="1">
      <c r="A21" s="14">
        <v>3.0</v>
      </c>
      <c r="B21" s="15" t="s">
        <v>40</v>
      </c>
      <c r="C21" s="15" t="s">
        <v>114</v>
      </c>
      <c r="D21" s="16">
        <v>30201.0</v>
      </c>
      <c r="E21" s="17">
        <f t="shared" si="4"/>
        <v>42</v>
      </c>
      <c r="F21" s="18" t="s">
        <v>39</v>
      </c>
      <c r="G21" s="15" t="s">
        <v>19</v>
      </c>
      <c r="H21" s="14">
        <v>204.0</v>
      </c>
      <c r="I21" s="19">
        <v>0.1181828703703704</v>
      </c>
      <c r="J21" s="19">
        <f t="shared" si="5"/>
        <v>0.04314814815</v>
      </c>
      <c r="K21" s="20">
        <f t="shared" si="6"/>
        <v>0.005737032542</v>
      </c>
      <c r="L21" s="23" t="s">
        <v>28</v>
      </c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ht="15.75" customHeight="1">
      <c r="A22" s="32"/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ht="15.75" customHeight="1">
      <c r="A23" s="1" t="s">
        <v>202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3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ht="15.75" customHeight="1">
      <c r="A24" s="5" t="s">
        <v>1</v>
      </c>
      <c r="B24" s="7" t="s">
        <v>2</v>
      </c>
      <c r="C24" s="2"/>
      <c r="D24" s="2"/>
      <c r="E24" s="2"/>
      <c r="F24" s="2"/>
      <c r="G24" s="3"/>
      <c r="H24" s="5" t="s">
        <v>3</v>
      </c>
      <c r="I24" s="7" t="s">
        <v>4</v>
      </c>
      <c r="J24" s="2"/>
      <c r="K24" s="8"/>
      <c r="L24" s="5" t="s">
        <v>5</v>
      </c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ht="15.75" customHeight="1">
      <c r="A25" s="9"/>
      <c r="B25" s="10" t="s">
        <v>6</v>
      </c>
      <c r="C25" s="11" t="s">
        <v>7</v>
      </c>
      <c r="D25" s="12" t="s">
        <v>8</v>
      </c>
      <c r="E25" s="11" t="s">
        <v>9</v>
      </c>
      <c r="F25" s="11" t="s">
        <v>10</v>
      </c>
      <c r="G25" s="10" t="s">
        <v>11</v>
      </c>
      <c r="H25" s="9"/>
      <c r="I25" s="10" t="s">
        <v>12</v>
      </c>
      <c r="J25" s="10" t="s">
        <v>13</v>
      </c>
      <c r="K25" s="10" t="s">
        <v>14</v>
      </c>
      <c r="L25" s="9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ht="15.75" customHeight="1">
      <c r="A26" s="13" t="s">
        <v>15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3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ht="15.75" customHeight="1">
      <c r="A27" s="14">
        <v>1.0</v>
      </c>
      <c r="B27" s="15" t="s">
        <v>203</v>
      </c>
      <c r="C27" s="15" t="s">
        <v>204</v>
      </c>
      <c r="D27" s="16">
        <v>29067.0</v>
      </c>
      <c r="E27" s="17">
        <f t="shared" ref="E27:E43" si="7">DATEDIF(D27,"11.05.2025","y")</f>
        <v>45</v>
      </c>
      <c r="F27" s="18" t="s">
        <v>18</v>
      </c>
      <c r="G27" s="15" t="s">
        <v>55</v>
      </c>
      <c r="H27" s="14">
        <v>101.0</v>
      </c>
      <c r="I27" s="19">
        <v>0.027800925925925923</v>
      </c>
      <c r="J27" s="19">
        <f t="shared" ref="J27:J43" si="8">I27-$I$27</f>
        <v>0</v>
      </c>
      <c r="K27" s="20">
        <f t="shared" ref="K27:K43" si="9">I27/9.9</f>
        <v>0.002808174336</v>
      </c>
      <c r="L27" s="21" t="s">
        <v>20</v>
      </c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ht="15.75" customHeight="1">
      <c r="A28" s="14">
        <v>2.0</v>
      </c>
      <c r="B28" s="15" t="s">
        <v>205</v>
      </c>
      <c r="C28" s="15" t="s">
        <v>100</v>
      </c>
      <c r="D28" s="16">
        <v>25836.0</v>
      </c>
      <c r="E28" s="17">
        <f t="shared" si="7"/>
        <v>54</v>
      </c>
      <c r="F28" s="18" t="s">
        <v>127</v>
      </c>
      <c r="G28" s="15" t="s">
        <v>55</v>
      </c>
      <c r="H28" s="14">
        <v>104.0</v>
      </c>
      <c r="I28" s="19">
        <v>0.02965277777777775</v>
      </c>
      <c r="J28" s="19">
        <f t="shared" si="8"/>
        <v>0.001851851852</v>
      </c>
      <c r="K28" s="20">
        <f t="shared" si="9"/>
        <v>0.002995230079</v>
      </c>
      <c r="L28" s="22" t="s">
        <v>24</v>
      </c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ht="15.75" customHeight="1">
      <c r="A29" s="14">
        <v>3.0</v>
      </c>
      <c r="B29" s="15" t="s">
        <v>206</v>
      </c>
      <c r="C29" s="15" t="s">
        <v>207</v>
      </c>
      <c r="D29" s="16">
        <v>39566.0</v>
      </c>
      <c r="E29" s="17">
        <f t="shared" si="7"/>
        <v>17</v>
      </c>
      <c r="F29" s="18" t="s">
        <v>67</v>
      </c>
      <c r="G29" s="15" t="s">
        <v>55</v>
      </c>
      <c r="H29" s="14">
        <v>103.0</v>
      </c>
      <c r="I29" s="19">
        <v>0.031331018518518494</v>
      </c>
      <c r="J29" s="19">
        <f t="shared" si="8"/>
        <v>0.003530092593</v>
      </c>
      <c r="K29" s="20">
        <f t="shared" si="9"/>
        <v>0.003164749345</v>
      </c>
      <c r="L29" s="23" t="s">
        <v>28</v>
      </c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ht="15.75" customHeight="1">
      <c r="A30" s="14">
        <v>4.0</v>
      </c>
      <c r="B30" s="15" t="s">
        <v>208</v>
      </c>
      <c r="C30" s="15" t="s">
        <v>49</v>
      </c>
      <c r="D30" s="16">
        <v>31616.0</v>
      </c>
      <c r="E30" s="17">
        <f t="shared" si="7"/>
        <v>38</v>
      </c>
      <c r="F30" s="18" t="s">
        <v>27</v>
      </c>
      <c r="G30" s="15" t="s">
        <v>55</v>
      </c>
      <c r="H30" s="14">
        <v>107.0</v>
      </c>
      <c r="I30" s="19">
        <v>0.03258101851851847</v>
      </c>
      <c r="J30" s="19">
        <f t="shared" si="8"/>
        <v>0.004780092593</v>
      </c>
      <c r="K30" s="20">
        <f t="shared" si="9"/>
        <v>0.003291011972</v>
      </c>
      <c r="L30" s="35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ht="15.75" customHeight="1">
      <c r="A31" s="14">
        <v>5.0</v>
      </c>
      <c r="B31" s="15" t="s">
        <v>209</v>
      </c>
      <c r="C31" s="15" t="s">
        <v>183</v>
      </c>
      <c r="D31" s="16">
        <v>33902.0</v>
      </c>
      <c r="E31" s="17">
        <f t="shared" si="7"/>
        <v>32</v>
      </c>
      <c r="F31" s="18" t="s">
        <v>47</v>
      </c>
      <c r="G31" s="15" t="s">
        <v>210</v>
      </c>
      <c r="H31" s="14">
        <v>119.0</v>
      </c>
      <c r="I31" s="19">
        <v>0.03271990740740738</v>
      </c>
      <c r="J31" s="19">
        <f t="shared" si="8"/>
        <v>0.004918981481</v>
      </c>
      <c r="K31" s="20">
        <f t="shared" si="9"/>
        <v>0.003305041152</v>
      </c>
      <c r="L31" s="35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ht="15.75" customHeight="1">
      <c r="A32" s="14">
        <v>6.0</v>
      </c>
      <c r="B32" s="15" t="s">
        <v>211</v>
      </c>
      <c r="C32" s="15" t="s">
        <v>60</v>
      </c>
      <c r="D32" s="16">
        <v>31871.0</v>
      </c>
      <c r="E32" s="17">
        <f t="shared" si="7"/>
        <v>38</v>
      </c>
      <c r="F32" s="18" t="s">
        <v>27</v>
      </c>
      <c r="G32" s="15" t="s">
        <v>19</v>
      </c>
      <c r="H32" s="14">
        <v>108.0</v>
      </c>
      <c r="I32" s="19">
        <v>0.03384259259259259</v>
      </c>
      <c r="J32" s="19">
        <f t="shared" si="8"/>
        <v>0.006041666667</v>
      </c>
      <c r="K32" s="20">
        <f t="shared" si="9"/>
        <v>0.003418443696</v>
      </c>
      <c r="L32" s="35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ht="15.75" customHeight="1">
      <c r="A33" s="14">
        <v>7.0</v>
      </c>
      <c r="B33" s="15" t="s">
        <v>212</v>
      </c>
      <c r="C33" s="15" t="s">
        <v>100</v>
      </c>
      <c r="D33" s="16">
        <v>26752.0</v>
      </c>
      <c r="E33" s="17">
        <f t="shared" si="7"/>
        <v>52</v>
      </c>
      <c r="F33" s="18" t="s">
        <v>127</v>
      </c>
      <c r="G33" s="15" t="s">
        <v>55</v>
      </c>
      <c r="H33" s="14">
        <v>123.0</v>
      </c>
      <c r="I33" s="19">
        <v>0.03468749999999998</v>
      </c>
      <c r="J33" s="19">
        <f t="shared" si="8"/>
        <v>0.006886574074</v>
      </c>
      <c r="K33" s="20">
        <f t="shared" si="9"/>
        <v>0.003503787879</v>
      </c>
      <c r="L33" s="35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ht="15.75" customHeight="1">
      <c r="A34" s="14">
        <v>8.0</v>
      </c>
      <c r="B34" s="15" t="s">
        <v>213</v>
      </c>
      <c r="C34" s="15" t="s">
        <v>214</v>
      </c>
      <c r="D34" s="16">
        <v>30955.0</v>
      </c>
      <c r="E34" s="17">
        <f t="shared" si="7"/>
        <v>40</v>
      </c>
      <c r="F34" s="18" t="s">
        <v>104</v>
      </c>
      <c r="G34" s="15" t="s">
        <v>55</v>
      </c>
      <c r="H34" s="14">
        <v>113.0</v>
      </c>
      <c r="I34" s="19">
        <v>0.03513888888888894</v>
      </c>
      <c r="J34" s="19">
        <f t="shared" si="8"/>
        <v>0.007337962963</v>
      </c>
      <c r="K34" s="20">
        <f t="shared" si="9"/>
        <v>0.003549382716</v>
      </c>
      <c r="L34" s="35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ht="15.75" customHeight="1">
      <c r="A35" s="14">
        <v>9.0</v>
      </c>
      <c r="B35" s="15" t="s">
        <v>215</v>
      </c>
      <c r="C35" s="15" t="s">
        <v>100</v>
      </c>
      <c r="D35" s="16">
        <v>27807.0</v>
      </c>
      <c r="E35" s="17">
        <f t="shared" si="7"/>
        <v>49</v>
      </c>
      <c r="F35" s="18" t="s">
        <v>18</v>
      </c>
      <c r="G35" s="15" t="s">
        <v>55</v>
      </c>
      <c r="H35" s="14">
        <v>115.0</v>
      </c>
      <c r="I35" s="19">
        <v>0.03516203703703702</v>
      </c>
      <c r="J35" s="19">
        <f t="shared" si="8"/>
        <v>0.007361111111</v>
      </c>
      <c r="K35" s="20">
        <f t="shared" si="9"/>
        <v>0.003551720913</v>
      </c>
      <c r="L35" s="35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ht="15.75" customHeight="1">
      <c r="A36" s="14">
        <v>10.0</v>
      </c>
      <c r="B36" s="15" t="s">
        <v>121</v>
      </c>
      <c r="C36" s="15" t="s">
        <v>122</v>
      </c>
      <c r="D36" s="16">
        <v>31891.0</v>
      </c>
      <c r="E36" s="17">
        <f t="shared" si="7"/>
        <v>38</v>
      </c>
      <c r="F36" s="18" t="s">
        <v>27</v>
      </c>
      <c r="G36" s="15" t="s">
        <v>55</v>
      </c>
      <c r="H36" s="14">
        <v>124.0</v>
      </c>
      <c r="I36" s="19">
        <v>0.03644675925925922</v>
      </c>
      <c r="J36" s="19">
        <f t="shared" si="8"/>
        <v>0.008645833333</v>
      </c>
      <c r="K36" s="20">
        <f t="shared" si="9"/>
        <v>0.003681490834</v>
      </c>
      <c r="L36" s="35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ht="15.75" customHeight="1">
      <c r="A37" s="14">
        <v>11.0</v>
      </c>
      <c r="B37" s="15" t="s">
        <v>216</v>
      </c>
      <c r="C37" s="15" t="s">
        <v>46</v>
      </c>
      <c r="D37" s="16">
        <v>29789.0</v>
      </c>
      <c r="E37" s="17">
        <f t="shared" si="7"/>
        <v>43</v>
      </c>
      <c r="F37" s="18" t="s">
        <v>104</v>
      </c>
      <c r="G37" s="15" t="s">
        <v>55</v>
      </c>
      <c r="H37" s="14">
        <v>121.0</v>
      </c>
      <c r="I37" s="19">
        <v>0.037962962962962976</v>
      </c>
      <c r="J37" s="19">
        <f t="shared" si="8"/>
        <v>0.01016203704</v>
      </c>
      <c r="K37" s="20">
        <f t="shared" si="9"/>
        <v>0.003834642724</v>
      </c>
      <c r="L37" s="35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ht="15.75" customHeight="1">
      <c r="A38" s="14">
        <v>12.0</v>
      </c>
      <c r="B38" s="15" t="s">
        <v>217</v>
      </c>
      <c r="C38" s="15" t="s">
        <v>125</v>
      </c>
      <c r="D38" s="16">
        <v>21089.0</v>
      </c>
      <c r="E38" s="17">
        <f t="shared" si="7"/>
        <v>67</v>
      </c>
      <c r="F38" s="18" t="s">
        <v>218</v>
      </c>
      <c r="G38" s="15" t="s">
        <v>19</v>
      </c>
      <c r="H38" s="14">
        <v>125.0</v>
      </c>
      <c r="I38" s="19">
        <v>0.038136574074074114</v>
      </c>
      <c r="J38" s="19">
        <f t="shared" si="8"/>
        <v>0.01033564815</v>
      </c>
      <c r="K38" s="20">
        <f t="shared" si="9"/>
        <v>0.003852179199</v>
      </c>
      <c r="L38" s="35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ht="15.75" customHeight="1">
      <c r="A39" s="14">
        <v>13.0</v>
      </c>
      <c r="B39" s="15" t="s">
        <v>219</v>
      </c>
      <c r="C39" s="15" t="s">
        <v>125</v>
      </c>
      <c r="D39" s="16">
        <v>32489.0</v>
      </c>
      <c r="E39" s="17">
        <f t="shared" si="7"/>
        <v>36</v>
      </c>
      <c r="F39" s="18" t="s">
        <v>27</v>
      </c>
      <c r="G39" s="15" t="s">
        <v>19</v>
      </c>
      <c r="H39" s="14">
        <v>109.0</v>
      </c>
      <c r="I39" s="19">
        <v>0.03818287037037038</v>
      </c>
      <c r="J39" s="19">
        <f t="shared" si="8"/>
        <v>0.01038194444</v>
      </c>
      <c r="K39" s="20">
        <f t="shared" si="9"/>
        <v>0.003856855593</v>
      </c>
      <c r="L39" s="35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ht="15.75" customHeight="1">
      <c r="A40" s="14">
        <v>14.0</v>
      </c>
      <c r="B40" s="15" t="s">
        <v>220</v>
      </c>
      <c r="C40" s="15" t="s">
        <v>221</v>
      </c>
      <c r="D40" s="16">
        <v>25970.0</v>
      </c>
      <c r="E40" s="17">
        <f t="shared" si="7"/>
        <v>54</v>
      </c>
      <c r="F40" s="18" t="s">
        <v>127</v>
      </c>
      <c r="G40" s="15" t="s">
        <v>19</v>
      </c>
      <c r="H40" s="14">
        <v>117.0</v>
      </c>
      <c r="I40" s="19">
        <v>0.039548611111111076</v>
      </c>
      <c r="J40" s="19">
        <f t="shared" si="8"/>
        <v>0.01174768519</v>
      </c>
      <c r="K40" s="20">
        <f t="shared" si="9"/>
        <v>0.003994809203</v>
      </c>
      <c r="L40" s="35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ht="15.75" customHeight="1">
      <c r="A41" s="14">
        <v>15.0</v>
      </c>
      <c r="B41" s="15" t="s">
        <v>50</v>
      </c>
      <c r="C41" s="15" t="s">
        <v>51</v>
      </c>
      <c r="D41" s="16">
        <v>22313.0</v>
      </c>
      <c r="E41" s="17">
        <f t="shared" si="7"/>
        <v>64</v>
      </c>
      <c r="F41" s="18" t="s">
        <v>52</v>
      </c>
      <c r="G41" s="15" t="s">
        <v>19</v>
      </c>
      <c r="H41" s="14">
        <v>120.0</v>
      </c>
      <c r="I41" s="19">
        <v>0.04019675925925925</v>
      </c>
      <c r="J41" s="19">
        <f t="shared" si="8"/>
        <v>0.01239583333</v>
      </c>
      <c r="K41" s="20">
        <f t="shared" si="9"/>
        <v>0.004060278713</v>
      </c>
      <c r="L41" s="35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ht="15.75" customHeight="1">
      <c r="A42" s="14">
        <v>16.0</v>
      </c>
      <c r="B42" s="15" t="s">
        <v>222</v>
      </c>
      <c r="C42" s="15" t="s">
        <v>122</v>
      </c>
      <c r="D42" s="16">
        <v>32021.0</v>
      </c>
      <c r="E42" s="17">
        <f t="shared" si="7"/>
        <v>37</v>
      </c>
      <c r="F42" s="18" t="s">
        <v>27</v>
      </c>
      <c r="G42" s="15" t="s">
        <v>19</v>
      </c>
      <c r="H42" s="14">
        <v>111.0</v>
      </c>
      <c r="I42" s="19">
        <v>0.04241898148148149</v>
      </c>
      <c r="J42" s="19">
        <f t="shared" si="8"/>
        <v>0.01461805556</v>
      </c>
      <c r="K42" s="20">
        <f t="shared" si="9"/>
        <v>0.004284745604</v>
      </c>
      <c r="L42" s="35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ht="15.75" customHeight="1">
      <c r="A43" s="14">
        <v>17.0</v>
      </c>
      <c r="B43" s="15" t="s">
        <v>223</v>
      </c>
      <c r="C43" s="15" t="s">
        <v>51</v>
      </c>
      <c r="D43" s="16">
        <v>23521.0</v>
      </c>
      <c r="E43" s="17">
        <f t="shared" si="7"/>
        <v>60</v>
      </c>
      <c r="F43" s="18" t="s">
        <v>52</v>
      </c>
      <c r="G43" s="15" t="s">
        <v>19</v>
      </c>
      <c r="H43" s="14">
        <v>114.0</v>
      </c>
      <c r="I43" s="19">
        <v>0.04503472222222221</v>
      </c>
      <c r="J43" s="19">
        <f t="shared" si="8"/>
        <v>0.0172337963</v>
      </c>
      <c r="K43" s="20">
        <f t="shared" si="9"/>
        <v>0.004548961841</v>
      </c>
      <c r="L43" s="35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ht="15.75" customHeight="1">
      <c r="A44" s="13" t="s">
        <v>34</v>
      </c>
      <c r="B44" s="2"/>
      <c r="C44" s="2"/>
      <c r="D44" s="2"/>
      <c r="E44" s="2"/>
      <c r="F44" s="2"/>
      <c r="G44" s="2"/>
      <c r="H44" s="2"/>
      <c r="I44" s="2"/>
      <c r="J44" s="2"/>
      <c r="K44" s="2"/>
      <c r="L44" s="3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ht="15.75" customHeight="1">
      <c r="A45" s="14">
        <v>1.0</v>
      </c>
      <c r="B45" s="15" t="s">
        <v>224</v>
      </c>
      <c r="C45" s="15" t="s">
        <v>79</v>
      </c>
      <c r="D45" s="16">
        <v>31659.0</v>
      </c>
      <c r="E45" s="17">
        <f t="shared" ref="E45:E52" si="10">DATEDIF(D45,"11.05.2025","y")</f>
        <v>38</v>
      </c>
      <c r="F45" s="18" t="s">
        <v>37</v>
      </c>
      <c r="G45" s="15" t="s">
        <v>19</v>
      </c>
      <c r="H45" s="14">
        <v>122.0</v>
      </c>
      <c r="I45" s="19">
        <v>0.03533564814814816</v>
      </c>
      <c r="J45" s="19">
        <f t="shared" ref="J45:J52" si="11">I45-$I$45</f>
        <v>0</v>
      </c>
      <c r="K45" s="20">
        <f t="shared" ref="K45:K52" si="12">I45/9.9</f>
        <v>0.003569257389</v>
      </c>
      <c r="L45" s="21" t="s">
        <v>20</v>
      </c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ht="15.75" customHeight="1">
      <c r="A46" s="14">
        <v>2.0</v>
      </c>
      <c r="B46" s="15" t="s">
        <v>225</v>
      </c>
      <c r="C46" s="15" t="s">
        <v>178</v>
      </c>
      <c r="D46" s="16">
        <v>30345.0</v>
      </c>
      <c r="E46" s="17">
        <f t="shared" si="10"/>
        <v>42</v>
      </c>
      <c r="F46" s="18" t="s">
        <v>39</v>
      </c>
      <c r="G46" s="15" t="s">
        <v>55</v>
      </c>
      <c r="H46" s="14">
        <v>118.0</v>
      </c>
      <c r="I46" s="19">
        <v>0.03541666666666665</v>
      </c>
      <c r="J46" s="19">
        <f t="shared" si="11"/>
        <v>0.00008101851852</v>
      </c>
      <c r="K46" s="20">
        <f t="shared" si="12"/>
        <v>0.003577441077</v>
      </c>
      <c r="L46" s="22" t="s">
        <v>24</v>
      </c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ht="15.75" customHeight="1">
      <c r="A47" s="14">
        <v>3.0</v>
      </c>
      <c r="B47" s="15" t="s">
        <v>73</v>
      </c>
      <c r="C47" s="15" t="s">
        <v>74</v>
      </c>
      <c r="D47" s="16">
        <v>23178.0</v>
      </c>
      <c r="E47" s="17">
        <f t="shared" si="10"/>
        <v>61</v>
      </c>
      <c r="F47" s="18" t="s">
        <v>75</v>
      </c>
      <c r="G47" s="15" t="s">
        <v>19</v>
      </c>
      <c r="H47" s="14">
        <v>110.0</v>
      </c>
      <c r="I47" s="19">
        <v>0.03599537037037037</v>
      </c>
      <c r="J47" s="19">
        <f t="shared" si="11"/>
        <v>0.0006597222222</v>
      </c>
      <c r="K47" s="20">
        <f t="shared" si="12"/>
        <v>0.003635895997</v>
      </c>
      <c r="L47" s="23" t="s">
        <v>28</v>
      </c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ht="15.75" customHeight="1">
      <c r="A48" s="14">
        <v>4.0</v>
      </c>
      <c r="B48" s="15" t="s">
        <v>226</v>
      </c>
      <c r="C48" s="15" t="s">
        <v>178</v>
      </c>
      <c r="D48" s="16">
        <v>31430.0</v>
      </c>
      <c r="E48" s="17">
        <f t="shared" si="10"/>
        <v>39</v>
      </c>
      <c r="F48" s="18" t="s">
        <v>37</v>
      </c>
      <c r="G48" s="15" t="s">
        <v>19</v>
      </c>
      <c r="H48" s="14">
        <v>106.0</v>
      </c>
      <c r="I48" s="19">
        <v>0.03821759259259261</v>
      </c>
      <c r="J48" s="19">
        <f t="shared" si="11"/>
        <v>0.002881944444</v>
      </c>
      <c r="K48" s="20">
        <f t="shared" si="12"/>
        <v>0.003860362888</v>
      </c>
      <c r="L48" s="35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ht="15.75" customHeight="1">
      <c r="A49" s="14">
        <v>5.0</v>
      </c>
      <c r="B49" s="15" t="s">
        <v>227</v>
      </c>
      <c r="C49" s="15" t="s">
        <v>134</v>
      </c>
      <c r="D49" s="16">
        <v>29197.0</v>
      </c>
      <c r="E49" s="17">
        <f t="shared" si="10"/>
        <v>45</v>
      </c>
      <c r="F49" s="18" t="s">
        <v>80</v>
      </c>
      <c r="G49" s="15" t="s">
        <v>55</v>
      </c>
      <c r="H49" s="14">
        <v>126.0</v>
      </c>
      <c r="I49" s="19">
        <v>0.040208333333333346</v>
      </c>
      <c r="J49" s="19">
        <f t="shared" si="11"/>
        <v>0.004872685185</v>
      </c>
      <c r="K49" s="20">
        <f t="shared" si="12"/>
        <v>0.004061447811</v>
      </c>
      <c r="L49" s="35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ht="15.75" customHeight="1">
      <c r="A50" s="14">
        <v>6.0</v>
      </c>
      <c r="B50" s="15" t="s">
        <v>228</v>
      </c>
      <c r="C50" s="15" t="s">
        <v>229</v>
      </c>
      <c r="D50" s="16">
        <v>32696.0</v>
      </c>
      <c r="E50" s="17">
        <f t="shared" si="10"/>
        <v>35</v>
      </c>
      <c r="F50" s="18" t="s">
        <v>37</v>
      </c>
      <c r="G50" s="15" t="s">
        <v>19</v>
      </c>
      <c r="H50" s="14">
        <v>112.0</v>
      </c>
      <c r="I50" s="19">
        <v>0.04243055555555553</v>
      </c>
      <c r="J50" s="19">
        <f t="shared" si="11"/>
        <v>0.007094907407</v>
      </c>
      <c r="K50" s="20">
        <f t="shared" si="12"/>
        <v>0.004285914703</v>
      </c>
      <c r="L50" s="35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ht="15.75" customHeight="1">
      <c r="A51" s="14">
        <v>7.0</v>
      </c>
      <c r="B51" s="15" t="s">
        <v>230</v>
      </c>
      <c r="C51" s="15" t="s">
        <v>79</v>
      </c>
      <c r="D51" s="16">
        <v>29686.0</v>
      </c>
      <c r="E51" s="17">
        <f t="shared" si="10"/>
        <v>44</v>
      </c>
      <c r="F51" s="18" t="s">
        <v>39</v>
      </c>
      <c r="G51" s="15" t="s">
        <v>55</v>
      </c>
      <c r="H51" s="14">
        <v>102.0</v>
      </c>
      <c r="I51" s="19">
        <v>0.04486111111111113</v>
      </c>
      <c r="J51" s="19">
        <f t="shared" si="11"/>
        <v>0.009525462963</v>
      </c>
      <c r="K51" s="20">
        <f t="shared" si="12"/>
        <v>0.004531425365</v>
      </c>
      <c r="L51" s="35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ht="15.75" customHeight="1">
      <c r="A52" s="14">
        <v>8.0</v>
      </c>
      <c r="B52" s="15" t="s">
        <v>85</v>
      </c>
      <c r="C52" s="15" t="s">
        <v>86</v>
      </c>
      <c r="D52" s="16">
        <v>30759.0</v>
      </c>
      <c r="E52" s="17">
        <f t="shared" si="10"/>
        <v>41</v>
      </c>
      <c r="F52" s="18" t="s">
        <v>39</v>
      </c>
      <c r="G52" s="15" t="s">
        <v>19</v>
      </c>
      <c r="H52" s="14">
        <v>116.0</v>
      </c>
      <c r="I52" s="19">
        <v>0.05125000000000002</v>
      </c>
      <c r="J52" s="19">
        <f t="shared" si="11"/>
        <v>0.01591435185</v>
      </c>
      <c r="K52" s="20">
        <f t="shared" si="12"/>
        <v>0.005176767677</v>
      </c>
      <c r="L52" s="35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ht="15.75" customHeight="1">
      <c r="A53" s="34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ht="15.75" customHeight="1">
      <c r="A54" s="1" t="s">
        <v>231</v>
      </c>
      <c r="B54" s="2"/>
      <c r="C54" s="2"/>
      <c r="D54" s="2"/>
      <c r="E54" s="2"/>
      <c r="F54" s="2"/>
      <c r="G54" s="2"/>
      <c r="H54" s="2"/>
      <c r="I54" s="2"/>
      <c r="J54" s="2"/>
      <c r="K54" s="2"/>
      <c r="L54" s="3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ht="15.75" customHeight="1">
      <c r="A55" s="5" t="s">
        <v>1</v>
      </c>
      <c r="B55" s="7" t="s">
        <v>2</v>
      </c>
      <c r="C55" s="2"/>
      <c r="D55" s="2"/>
      <c r="E55" s="2"/>
      <c r="F55" s="2"/>
      <c r="G55" s="3"/>
      <c r="H55" s="5" t="s">
        <v>3</v>
      </c>
      <c r="I55" s="7" t="s">
        <v>4</v>
      </c>
      <c r="J55" s="2"/>
      <c r="K55" s="8"/>
      <c r="L55" s="5" t="s">
        <v>5</v>
      </c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ht="15.75" customHeight="1">
      <c r="A56" s="9"/>
      <c r="B56" s="10" t="s">
        <v>6</v>
      </c>
      <c r="C56" s="11" t="s">
        <v>7</v>
      </c>
      <c r="D56" s="12" t="s">
        <v>8</v>
      </c>
      <c r="E56" s="11" t="s">
        <v>9</v>
      </c>
      <c r="F56" s="11" t="s">
        <v>10</v>
      </c>
      <c r="G56" s="10" t="s">
        <v>11</v>
      </c>
      <c r="H56" s="9"/>
      <c r="I56" s="10" t="s">
        <v>12</v>
      </c>
      <c r="J56" s="10" t="s">
        <v>13</v>
      </c>
      <c r="K56" s="10" t="s">
        <v>14</v>
      </c>
      <c r="L56" s="9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ht="15.75" customHeight="1">
      <c r="A57" s="13" t="s">
        <v>15</v>
      </c>
      <c r="B57" s="2"/>
      <c r="C57" s="2"/>
      <c r="D57" s="2"/>
      <c r="E57" s="2"/>
      <c r="F57" s="2"/>
      <c r="G57" s="2"/>
      <c r="H57" s="2"/>
      <c r="I57" s="2"/>
      <c r="J57" s="2"/>
      <c r="K57" s="2"/>
      <c r="L57" s="3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ht="15.75" customHeight="1">
      <c r="A58" s="14">
        <v>1.0</v>
      </c>
      <c r="B58" s="15" t="s">
        <v>232</v>
      </c>
      <c r="C58" s="15" t="s">
        <v>233</v>
      </c>
      <c r="D58" s="16">
        <v>28326.0</v>
      </c>
      <c r="E58" s="17">
        <f t="shared" ref="E58:E69" si="13">DATEDIF(D58,"11.05.2025","y")</f>
        <v>47</v>
      </c>
      <c r="F58" s="18" t="s">
        <v>18</v>
      </c>
      <c r="G58" s="15" t="s">
        <v>19</v>
      </c>
      <c r="H58" s="14">
        <v>61.0</v>
      </c>
      <c r="I58" s="19">
        <v>0.016539351851851847</v>
      </c>
      <c r="J58" s="19">
        <f t="shared" ref="J58:J68" si="14">I58-$I$58</f>
        <v>0</v>
      </c>
      <c r="K58" s="20">
        <f t="shared" ref="K58:K68" si="15">I58/5</f>
        <v>0.00330787037</v>
      </c>
      <c r="L58" s="21" t="s">
        <v>20</v>
      </c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ht="15.75" customHeight="1">
      <c r="A59" s="14">
        <v>2.0</v>
      </c>
      <c r="B59" s="15" t="s">
        <v>234</v>
      </c>
      <c r="C59" s="15" t="s">
        <v>235</v>
      </c>
      <c r="D59" s="16">
        <v>34817.0</v>
      </c>
      <c r="E59" s="17">
        <f t="shared" si="13"/>
        <v>30</v>
      </c>
      <c r="F59" s="18" t="s">
        <v>47</v>
      </c>
      <c r="G59" s="15" t="s">
        <v>19</v>
      </c>
      <c r="H59" s="14">
        <v>75.0</v>
      </c>
      <c r="I59" s="19">
        <v>0.02039351851851856</v>
      </c>
      <c r="J59" s="19">
        <f t="shared" si="14"/>
        <v>0.003854166667</v>
      </c>
      <c r="K59" s="20">
        <f t="shared" si="15"/>
        <v>0.004078703704</v>
      </c>
      <c r="L59" s="22" t="s">
        <v>24</v>
      </c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ht="15.75" customHeight="1">
      <c r="A60" s="14">
        <v>3.0</v>
      </c>
      <c r="B60" s="15" t="s">
        <v>236</v>
      </c>
      <c r="C60" s="15" t="s">
        <v>237</v>
      </c>
      <c r="D60" s="16">
        <v>36781.0</v>
      </c>
      <c r="E60" s="17">
        <f t="shared" si="13"/>
        <v>24</v>
      </c>
      <c r="F60" s="18" t="s">
        <v>47</v>
      </c>
      <c r="G60" s="15" t="s">
        <v>19</v>
      </c>
      <c r="H60" s="14">
        <v>74.0</v>
      </c>
      <c r="I60" s="19">
        <v>0.02069444444444446</v>
      </c>
      <c r="J60" s="19">
        <f t="shared" si="14"/>
        <v>0.004155092593</v>
      </c>
      <c r="K60" s="20">
        <f t="shared" si="15"/>
        <v>0.004138888889</v>
      </c>
      <c r="L60" s="23" t="s">
        <v>28</v>
      </c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ht="15.75" customHeight="1">
      <c r="A61" s="14">
        <v>4.0</v>
      </c>
      <c r="B61" s="15" t="s">
        <v>238</v>
      </c>
      <c r="C61" s="15" t="s">
        <v>122</v>
      </c>
      <c r="D61" s="16">
        <v>28922.0</v>
      </c>
      <c r="E61" s="17">
        <f t="shared" si="13"/>
        <v>46</v>
      </c>
      <c r="F61" s="18" t="s">
        <v>18</v>
      </c>
      <c r="G61" s="15" t="s">
        <v>19</v>
      </c>
      <c r="H61" s="14">
        <v>64.0</v>
      </c>
      <c r="I61" s="19">
        <v>0.02119212962962963</v>
      </c>
      <c r="J61" s="19">
        <f t="shared" si="14"/>
        <v>0.004652777778</v>
      </c>
      <c r="K61" s="20">
        <f t="shared" si="15"/>
        <v>0.004238425926</v>
      </c>
      <c r="L61" s="35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ht="15.75" customHeight="1">
      <c r="A62" s="14">
        <v>5.0</v>
      </c>
      <c r="B62" s="15" t="s">
        <v>239</v>
      </c>
      <c r="C62" s="15" t="s">
        <v>240</v>
      </c>
      <c r="D62" s="16">
        <v>38362.0</v>
      </c>
      <c r="E62" s="17">
        <f t="shared" si="13"/>
        <v>20</v>
      </c>
      <c r="F62" s="18" t="s">
        <v>47</v>
      </c>
      <c r="G62" s="15" t="s">
        <v>19</v>
      </c>
      <c r="H62" s="14">
        <v>52.0</v>
      </c>
      <c r="I62" s="19">
        <v>0.021342592592592635</v>
      </c>
      <c r="J62" s="19">
        <f t="shared" si="14"/>
        <v>0.004803240741</v>
      </c>
      <c r="K62" s="20">
        <f t="shared" si="15"/>
        <v>0.004268518519</v>
      </c>
      <c r="L62" s="35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ht="15.75" customHeight="1">
      <c r="A63" s="14">
        <v>6.0</v>
      </c>
      <c r="B63" s="15" t="s">
        <v>241</v>
      </c>
      <c r="C63" s="15" t="s">
        <v>51</v>
      </c>
      <c r="D63" s="16">
        <v>34681.0</v>
      </c>
      <c r="E63" s="17">
        <f t="shared" si="13"/>
        <v>30</v>
      </c>
      <c r="F63" s="18" t="s">
        <v>47</v>
      </c>
      <c r="G63" s="15" t="s">
        <v>19</v>
      </c>
      <c r="H63" s="14">
        <v>54.0</v>
      </c>
      <c r="I63" s="19">
        <v>0.02157407407407408</v>
      </c>
      <c r="J63" s="19">
        <f t="shared" si="14"/>
        <v>0.005034722222</v>
      </c>
      <c r="K63" s="20">
        <f t="shared" si="15"/>
        <v>0.004314814815</v>
      </c>
      <c r="L63" s="35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ht="15.75" customHeight="1">
      <c r="A64" s="14">
        <v>7.0</v>
      </c>
      <c r="B64" s="15" t="s">
        <v>149</v>
      </c>
      <c r="C64" s="15" t="s">
        <v>46</v>
      </c>
      <c r="D64" s="16">
        <v>23443.0</v>
      </c>
      <c r="E64" s="17">
        <f t="shared" si="13"/>
        <v>61</v>
      </c>
      <c r="F64" s="18" t="s">
        <v>52</v>
      </c>
      <c r="G64" s="15" t="s">
        <v>55</v>
      </c>
      <c r="H64" s="14">
        <v>69.0</v>
      </c>
      <c r="I64" s="19">
        <v>0.023298611111111145</v>
      </c>
      <c r="J64" s="19">
        <f t="shared" si="14"/>
        <v>0.006759259259</v>
      </c>
      <c r="K64" s="20">
        <f t="shared" si="15"/>
        <v>0.004659722222</v>
      </c>
      <c r="L64" s="35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ht="15.75" customHeight="1">
      <c r="A65" s="14">
        <v>8.0</v>
      </c>
      <c r="B65" s="15" t="s">
        <v>153</v>
      </c>
      <c r="C65" s="15" t="s">
        <v>62</v>
      </c>
      <c r="D65" s="16">
        <v>29954.0</v>
      </c>
      <c r="E65" s="17">
        <f t="shared" si="13"/>
        <v>43</v>
      </c>
      <c r="F65" s="18" t="s">
        <v>104</v>
      </c>
      <c r="G65" s="15" t="s">
        <v>19</v>
      </c>
      <c r="H65" s="14">
        <v>60.0</v>
      </c>
      <c r="I65" s="19">
        <v>0.023946759259259265</v>
      </c>
      <c r="J65" s="19">
        <f t="shared" si="14"/>
        <v>0.007407407407</v>
      </c>
      <c r="K65" s="20">
        <f t="shared" si="15"/>
        <v>0.004789351852</v>
      </c>
      <c r="L65" s="35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ht="15.75" customHeight="1">
      <c r="A66" s="14">
        <v>9.0</v>
      </c>
      <c r="B66" s="15" t="s">
        <v>242</v>
      </c>
      <c r="C66" s="15" t="s">
        <v>183</v>
      </c>
      <c r="D66" s="16">
        <v>34682.0</v>
      </c>
      <c r="E66" s="17">
        <f t="shared" si="13"/>
        <v>30</v>
      </c>
      <c r="F66" s="18" t="s">
        <v>47</v>
      </c>
      <c r="G66" s="15" t="s">
        <v>55</v>
      </c>
      <c r="H66" s="14">
        <v>51.0</v>
      </c>
      <c r="I66" s="19">
        <v>0.024571759259259307</v>
      </c>
      <c r="J66" s="19">
        <f t="shared" si="14"/>
        <v>0.008032407407</v>
      </c>
      <c r="K66" s="20">
        <f t="shared" si="15"/>
        <v>0.004914351852</v>
      </c>
      <c r="L66" s="35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ht="15.75" customHeight="1">
      <c r="A67" s="14">
        <v>10.0</v>
      </c>
      <c r="B67" s="15" t="s">
        <v>243</v>
      </c>
      <c r="C67" s="15" t="s">
        <v>106</v>
      </c>
      <c r="D67" s="16">
        <v>32551.0</v>
      </c>
      <c r="E67" s="17">
        <f t="shared" si="13"/>
        <v>36</v>
      </c>
      <c r="F67" s="18" t="s">
        <v>27</v>
      </c>
      <c r="G67" s="15" t="s">
        <v>19</v>
      </c>
      <c r="H67" s="14">
        <v>53.0</v>
      </c>
      <c r="I67" s="19">
        <v>0.0251851851851852</v>
      </c>
      <c r="J67" s="19">
        <f t="shared" si="14"/>
        <v>0.008645833333</v>
      </c>
      <c r="K67" s="20">
        <f t="shared" si="15"/>
        <v>0.005037037037</v>
      </c>
      <c r="L67" s="35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ht="15.75" customHeight="1">
      <c r="A68" s="14">
        <v>11.0</v>
      </c>
      <c r="B68" s="15" t="s">
        <v>244</v>
      </c>
      <c r="C68" s="15" t="s">
        <v>245</v>
      </c>
      <c r="D68" s="16">
        <v>39891.0</v>
      </c>
      <c r="E68" s="17">
        <f t="shared" si="13"/>
        <v>16</v>
      </c>
      <c r="F68" s="18" t="s">
        <v>67</v>
      </c>
      <c r="G68" s="15" t="s">
        <v>55</v>
      </c>
      <c r="H68" s="14">
        <v>71.0</v>
      </c>
      <c r="I68" s="19">
        <v>0.02935185185185185</v>
      </c>
      <c r="J68" s="19">
        <f t="shared" si="14"/>
        <v>0.0128125</v>
      </c>
      <c r="K68" s="20">
        <f t="shared" si="15"/>
        <v>0.00587037037</v>
      </c>
      <c r="L68" s="35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ht="15.75" customHeight="1">
      <c r="A69" s="24"/>
      <c r="B69" s="25" t="s">
        <v>70</v>
      </c>
      <c r="C69" s="25" t="s">
        <v>60</v>
      </c>
      <c r="D69" s="26">
        <v>24194.0</v>
      </c>
      <c r="E69" s="27">
        <f t="shared" si="13"/>
        <v>59</v>
      </c>
      <c r="F69" s="39" t="s">
        <v>31</v>
      </c>
      <c r="G69" s="25" t="s">
        <v>19</v>
      </c>
      <c r="H69" s="28"/>
      <c r="I69" s="29" t="s">
        <v>33</v>
      </c>
      <c r="J69" s="30"/>
      <c r="K69" s="30"/>
      <c r="L69" s="31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ht="15.75" customHeight="1">
      <c r="A70" s="13" t="s">
        <v>34</v>
      </c>
      <c r="B70" s="2"/>
      <c r="C70" s="2"/>
      <c r="D70" s="2"/>
      <c r="E70" s="2"/>
      <c r="F70" s="2"/>
      <c r="G70" s="2"/>
      <c r="H70" s="2"/>
      <c r="I70" s="2"/>
      <c r="J70" s="2"/>
      <c r="K70" s="2"/>
      <c r="L70" s="3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ht="15.75" customHeight="1">
      <c r="A71" s="14">
        <v>1.0</v>
      </c>
      <c r="B71" s="15" t="s">
        <v>246</v>
      </c>
      <c r="C71" s="15" t="s">
        <v>88</v>
      </c>
      <c r="D71" s="16">
        <v>25816.0</v>
      </c>
      <c r="E71" s="17">
        <f t="shared" ref="E71:E81" si="16">DATEDIF(D71,"11.05.2025","y")</f>
        <v>54</v>
      </c>
      <c r="F71" s="18" t="s">
        <v>247</v>
      </c>
      <c r="G71" s="15" t="s">
        <v>19</v>
      </c>
      <c r="H71" s="14">
        <v>57.0</v>
      </c>
      <c r="I71" s="19">
        <v>0.020659722222222232</v>
      </c>
      <c r="J71" s="19">
        <f t="shared" ref="J71:J80" si="17">I71-$I$71</f>
        <v>0</v>
      </c>
      <c r="K71" s="20">
        <f t="shared" ref="K71:K80" si="18">I71/5</f>
        <v>0.004131944444</v>
      </c>
      <c r="L71" s="22" t="s">
        <v>24</v>
      </c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ht="15.75" customHeight="1">
      <c r="A72" s="14">
        <v>2.0</v>
      </c>
      <c r="B72" s="15" t="s">
        <v>248</v>
      </c>
      <c r="C72" s="15" t="s">
        <v>72</v>
      </c>
      <c r="D72" s="16">
        <v>31917.0</v>
      </c>
      <c r="E72" s="17">
        <f t="shared" si="16"/>
        <v>37</v>
      </c>
      <c r="F72" s="18" t="s">
        <v>37</v>
      </c>
      <c r="G72" s="15" t="s">
        <v>55</v>
      </c>
      <c r="H72" s="14">
        <v>77.0</v>
      </c>
      <c r="I72" s="19">
        <v>0.02278935185185188</v>
      </c>
      <c r="J72" s="19">
        <f t="shared" si="17"/>
        <v>0.00212962963</v>
      </c>
      <c r="K72" s="20">
        <f t="shared" si="18"/>
        <v>0.00455787037</v>
      </c>
      <c r="L72" s="23" t="s">
        <v>28</v>
      </c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ht="15.75" customHeight="1">
      <c r="A73" s="14">
        <v>3.0</v>
      </c>
      <c r="B73" s="15" t="s">
        <v>249</v>
      </c>
      <c r="C73" s="15" t="s">
        <v>250</v>
      </c>
      <c r="D73" s="16">
        <v>28849.0</v>
      </c>
      <c r="E73" s="17">
        <f t="shared" si="16"/>
        <v>46</v>
      </c>
      <c r="F73" s="18" t="s">
        <v>80</v>
      </c>
      <c r="G73" s="15" t="s">
        <v>55</v>
      </c>
      <c r="H73" s="14">
        <v>65.0</v>
      </c>
      <c r="I73" s="19">
        <v>0.02304398148148148</v>
      </c>
      <c r="J73" s="19">
        <f t="shared" si="17"/>
        <v>0.002384259259</v>
      </c>
      <c r="K73" s="20">
        <f t="shared" si="18"/>
        <v>0.004608796296</v>
      </c>
      <c r="L73" s="35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ht="15.75" customHeight="1">
      <c r="A74" s="14">
        <v>4.0</v>
      </c>
      <c r="B74" s="15" t="s">
        <v>244</v>
      </c>
      <c r="C74" s="15" t="s">
        <v>140</v>
      </c>
      <c r="D74" s="16">
        <v>32552.0</v>
      </c>
      <c r="E74" s="17">
        <f t="shared" si="16"/>
        <v>36</v>
      </c>
      <c r="F74" s="18" t="s">
        <v>37</v>
      </c>
      <c r="G74" s="15" t="s">
        <v>55</v>
      </c>
      <c r="H74" s="14">
        <v>70.0</v>
      </c>
      <c r="I74" s="19">
        <v>0.024629629629629668</v>
      </c>
      <c r="J74" s="19">
        <f t="shared" si="17"/>
        <v>0.003969907407</v>
      </c>
      <c r="K74" s="20">
        <f t="shared" si="18"/>
        <v>0.004925925926</v>
      </c>
      <c r="L74" s="35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ht="15.75" customHeight="1">
      <c r="A75" s="14">
        <v>5.0</v>
      </c>
      <c r="B75" s="15" t="s">
        <v>251</v>
      </c>
      <c r="C75" s="15" t="s">
        <v>252</v>
      </c>
      <c r="D75" s="16">
        <v>26076.0</v>
      </c>
      <c r="E75" s="17">
        <f t="shared" si="16"/>
        <v>53</v>
      </c>
      <c r="F75" s="18" t="s">
        <v>247</v>
      </c>
      <c r="G75" s="15" t="s">
        <v>32</v>
      </c>
      <c r="H75" s="14">
        <v>62.0</v>
      </c>
      <c r="I75" s="19">
        <v>0.025046296296296344</v>
      </c>
      <c r="J75" s="19">
        <f t="shared" si="17"/>
        <v>0.004386574074</v>
      </c>
      <c r="K75" s="20">
        <f t="shared" si="18"/>
        <v>0.005009259259</v>
      </c>
      <c r="L75" s="35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ht="15.75" customHeight="1">
      <c r="A76" s="14">
        <v>6.0</v>
      </c>
      <c r="B76" s="15" t="s">
        <v>253</v>
      </c>
      <c r="C76" s="15" t="s">
        <v>113</v>
      </c>
      <c r="D76" s="16">
        <v>39001.0</v>
      </c>
      <c r="E76" s="17">
        <f t="shared" si="16"/>
        <v>18</v>
      </c>
      <c r="F76" s="18" t="s">
        <v>89</v>
      </c>
      <c r="G76" s="15" t="s">
        <v>19</v>
      </c>
      <c r="H76" s="14">
        <v>59.0</v>
      </c>
      <c r="I76" s="19">
        <v>0.025740740740740786</v>
      </c>
      <c r="J76" s="19">
        <f t="shared" si="17"/>
        <v>0.005081018519</v>
      </c>
      <c r="K76" s="20">
        <f t="shared" si="18"/>
        <v>0.005148148148</v>
      </c>
      <c r="L76" s="35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ht="15.75" customHeight="1">
      <c r="A77" s="14">
        <v>7.0</v>
      </c>
      <c r="B77" s="15" t="s">
        <v>254</v>
      </c>
      <c r="C77" s="15" t="s">
        <v>83</v>
      </c>
      <c r="D77" s="16">
        <v>33749.0</v>
      </c>
      <c r="E77" s="17">
        <f t="shared" si="16"/>
        <v>32</v>
      </c>
      <c r="F77" s="18" t="s">
        <v>89</v>
      </c>
      <c r="G77" s="15" t="s">
        <v>55</v>
      </c>
      <c r="H77" s="14">
        <v>78.0</v>
      </c>
      <c r="I77" s="19">
        <v>0.026481481481481495</v>
      </c>
      <c r="J77" s="19">
        <f t="shared" si="17"/>
        <v>0.005821759259</v>
      </c>
      <c r="K77" s="20">
        <f t="shared" si="18"/>
        <v>0.005296296296</v>
      </c>
      <c r="L77" s="35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ht="15.75" customHeight="1">
      <c r="A78" s="14">
        <v>8.0</v>
      </c>
      <c r="B78" s="15" t="s">
        <v>173</v>
      </c>
      <c r="C78" s="15" t="s">
        <v>174</v>
      </c>
      <c r="D78" s="16">
        <v>37722.0</v>
      </c>
      <c r="E78" s="17">
        <f t="shared" si="16"/>
        <v>22</v>
      </c>
      <c r="F78" s="18" t="s">
        <v>89</v>
      </c>
      <c r="G78" s="15" t="s">
        <v>19</v>
      </c>
      <c r="H78" s="14">
        <v>63.0</v>
      </c>
      <c r="I78" s="19">
        <v>0.026678240740740766</v>
      </c>
      <c r="J78" s="19">
        <f t="shared" si="17"/>
        <v>0.006018518519</v>
      </c>
      <c r="K78" s="20">
        <f t="shared" si="18"/>
        <v>0.005335648148</v>
      </c>
      <c r="L78" s="35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ht="15.75" customHeight="1">
      <c r="A79" s="14">
        <v>9.0</v>
      </c>
      <c r="B79" s="15" t="s">
        <v>255</v>
      </c>
      <c r="C79" s="15" t="s">
        <v>88</v>
      </c>
      <c r="D79" s="16">
        <v>30052.0</v>
      </c>
      <c r="E79" s="17">
        <f t="shared" si="16"/>
        <v>43</v>
      </c>
      <c r="F79" s="18" t="s">
        <v>39</v>
      </c>
      <c r="G79" s="15" t="s">
        <v>55</v>
      </c>
      <c r="H79" s="14">
        <v>76.0</v>
      </c>
      <c r="I79" s="19">
        <v>0.0276851851851852</v>
      </c>
      <c r="J79" s="19">
        <f t="shared" si="17"/>
        <v>0.007025462963</v>
      </c>
      <c r="K79" s="20">
        <f t="shared" si="18"/>
        <v>0.005537037037</v>
      </c>
      <c r="L79" s="35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ht="15.75" customHeight="1">
      <c r="A80" s="14">
        <v>10.0</v>
      </c>
      <c r="B80" s="15" t="s">
        <v>256</v>
      </c>
      <c r="C80" s="15" t="s">
        <v>83</v>
      </c>
      <c r="D80" s="16">
        <v>31721.0</v>
      </c>
      <c r="E80" s="17">
        <f t="shared" si="16"/>
        <v>38</v>
      </c>
      <c r="F80" s="18" t="s">
        <v>37</v>
      </c>
      <c r="G80" s="15" t="s">
        <v>19</v>
      </c>
      <c r="H80" s="14">
        <v>55.0</v>
      </c>
      <c r="I80" s="19">
        <v>0.029039351851851858</v>
      </c>
      <c r="J80" s="19">
        <f t="shared" si="17"/>
        <v>0.00837962963</v>
      </c>
      <c r="K80" s="20">
        <f t="shared" si="18"/>
        <v>0.00580787037</v>
      </c>
      <c r="L80" s="35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ht="15.75" customHeight="1">
      <c r="A81" s="24"/>
      <c r="B81" s="25" t="s">
        <v>257</v>
      </c>
      <c r="C81" s="25" t="s">
        <v>258</v>
      </c>
      <c r="D81" s="26">
        <v>30206.0</v>
      </c>
      <c r="E81" s="27">
        <f t="shared" si="16"/>
        <v>42</v>
      </c>
      <c r="F81" s="39" t="s">
        <v>39</v>
      </c>
      <c r="G81" s="25" t="s">
        <v>19</v>
      </c>
      <c r="H81" s="28"/>
      <c r="I81" s="29" t="s">
        <v>33</v>
      </c>
      <c r="J81" s="30"/>
      <c r="K81" s="30"/>
      <c r="L81" s="31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ht="15.75" customHeight="1">
      <c r="A82" s="34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ht="15.75" customHeight="1">
      <c r="A83" s="1" t="s">
        <v>259</v>
      </c>
      <c r="B83" s="2"/>
      <c r="C83" s="2"/>
      <c r="D83" s="2"/>
      <c r="E83" s="2"/>
      <c r="F83" s="2"/>
      <c r="G83" s="2"/>
      <c r="H83" s="2"/>
      <c r="I83" s="2"/>
      <c r="J83" s="2"/>
      <c r="K83" s="2"/>
      <c r="L83" s="3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ht="15.75" customHeight="1">
      <c r="A84" s="5" t="s">
        <v>1</v>
      </c>
      <c r="B84" s="7" t="s">
        <v>2</v>
      </c>
      <c r="C84" s="2"/>
      <c r="D84" s="2"/>
      <c r="E84" s="2"/>
      <c r="F84" s="2"/>
      <c r="G84" s="3"/>
      <c r="H84" s="5" t="s">
        <v>3</v>
      </c>
      <c r="I84" s="7" t="s">
        <v>4</v>
      </c>
      <c r="J84" s="2"/>
      <c r="K84" s="8"/>
      <c r="L84" s="5" t="s">
        <v>5</v>
      </c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ht="15.75" customHeight="1">
      <c r="A85" s="9"/>
      <c r="B85" s="10" t="s">
        <v>6</v>
      </c>
      <c r="C85" s="11" t="s">
        <v>7</v>
      </c>
      <c r="D85" s="12" t="s">
        <v>8</v>
      </c>
      <c r="E85" s="11" t="s">
        <v>9</v>
      </c>
      <c r="F85" s="11" t="s">
        <v>10</v>
      </c>
      <c r="G85" s="10" t="s">
        <v>11</v>
      </c>
      <c r="H85" s="9"/>
      <c r="I85" s="10" t="s">
        <v>12</v>
      </c>
      <c r="J85" s="10" t="s">
        <v>13</v>
      </c>
      <c r="K85" s="10" t="s">
        <v>14</v>
      </c>
      <c r="L85" s="9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ht="15.75" customHeight="1">
      <c r="A86" s="36" t="s">
        <v>181</v>
      </c>
      <c r="B86" s="2"/>
      <c r="C86" s="2"/>
      <c r="D86" s="2"/>
      <c r="E86" s="2"/>
      <c r="F86" s="2"/>
      <c r="G86" s="2"/>
      <c r="H86" s="2"/>
      <c r="I86" s="2"/>
      <c r="J86" s="2"/>
      <c r="K86" s="2"/>
      <c r="L86" s="3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ht="15.75" customHeight="1">
      <c r="A87" s="14">
        <v>1.0</v>
      </c>
      <c r="B87" s="15" t="s">
        <v>211</v>
      </c>
      <c r="C87" s="15" t="s">
        <v>260</v>
      </c>
      <c r="D87" s="16">
        <v>42095.0</v>
      </c>
      <c r="E87" s="17">
        <f t="shared" ref="E87:E91" si="19">DATEDIF(D87,"11.05.2025","y")</f>
        <v>10</v>
      </c>
      <c r="F87" s="18" t="s">
        <v>184</v>
      </c>
      <c r="G87" s="15" t="s">
        <v>19</v>
      </c>
      <c r="H87" s="14">
        <v>1.0</v>
      </c>
      <c r="I87" s="19">
        <v>0.0034837962962962965</v>
      </c>
      <c r="J87" s="19">
        <f t="shared" ref="J87:J91" si="20">I87-$I$87</f>
        <v>0</v>
      </c>
      <c r="K87" s="20">
        <f t="shared" ref="K87:K91" si="21">I87/1.1</f>
        <v>0.003167087542</v>
      </c>
      <c r="L87" s="21" t="s">
        <v>20</v>
      </c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ht="15.75" customHeight="1">
      <c r="A88" s="14">
        <v>2.0</v>
      </c>
      <c r="B88" s="15" t="s">
        <v>261</v>
      </c>
      <c r="C88" s="15" t="s">
        <v>262</v>
      </c>
      <c r="D88" s="16">
        <v>41448.0</v>
      </c>
      <c r="E88" s="17">
        <f t="shared" si="19"/>
        <v>11</v>
      </c>
      <c r="F88" s="18" t="s">
        <v>184</v>
      </c>
      <c r="G88" s="15" t="s">
        <v>55</v>
      </c>
      <c r="H88" s="14">
        <v>8.0</v>
      </c>
      <c r="I88" s="19">
        <v>0.003703703703703704</v>
      </c>
      <c r="J88" s="19">
        <f t="shared" si="20"/>
        <v>0.0002199074074</v>
      </c>
      <c r="K88" s="20">
        <f t="shared" si="21"/>
        <v>0.003367003367</v>
      </c>
      <c r="L88" s="22" t="s">
        <v>24</v>
      </c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ht="15.75" customHeight="1">
      <c r="A89" s="14">
        <v>3.0</v>
      </c>
      <c r="B89" s="15" t="s">
        <v>263</v>
      </c>
      <c r="C89" s="15" t="s">
        <v>245</v>
      </c>
      <c r="D89" s="16">
        <v>41777.0</v>
      </c>
      <c r="E89" s="17">
        <f t="shared" si="19"/>
        <v>10</v>
      </c>
      <c r="F89" s="18" t="s">
        <v>184</v>
      </c>
      <c r="G89" s="15" t="s">
        <v>55</v>
      </c>
      <c r="H89" s="14">
        <v>4.0</v>
      </c>
      <c r="I89" s="19">
        <v>0.004027777777777778</v>
      </c>
      <c r="J89" s="19">
        <f t="shared" si="20"/>
        <v>0.0005439814815</v>
      </c>
      <c r="K89" s="20">
        <f t="shared" si="21"/>
        <v>0.003661616162</v>
      </c>
      <c r="L89" s="23" t="s">
        <v>28</v>
      </c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ht="15.75" customHeight="1">
      <c r="A90" s="14">
        <v>4.0</v>
      </c>
      <c r="B90" s="15" t="s">
        <v>264</v>
      </c>
      <c r="C90" s="15" t="s">
        <v>17</v>
      </c>
      <c r="D90" s="16">
        <v>42645.0</v>
      </c>
      <c r="E90" s="17">
        <f t="shared" si="19"/>
        <v>8</v>
      </c>
      <c r="F90" s="18" t="s">
        <v>187</v>
      </c>
      <c r="G90" s="15" t="s">
        <v>55</v>
      </c>
      <c r="H90" s="14">
        <v>6.0</v>
      </c>
      <c r="I90" s="19">
        <v>0.004479166666666667</v>
      </c>
      <c r="J90" s="19">
        <f t="shared" si="20"/>
        <v>0.0009953703704</v>
      </c>
      <c r="K90" s="20">
        <f t="shared" si="21"/>
        <v>0.004071969697</v>
      </c>
      <c r="L90" s="35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ht="15.75" customHeight="1">
      <c r="A91" s="14">
        <v>5.0</v>
      </c>
      <c r="B91" s="15" t="s">
        <v>265</v>
      </c>
      <c r="C91" s="15" t="s">
        <v>266</v>
      </c>
      <c r="D91" s="16">
        <v>42711.0</v>
      </c>
      <c r="E91" s="17">
        <f t="shared" si="19"/>
        <v>8</v>
      </c>
      <c r="F91" s="18" t="s">
        <v>187</v>
      </c>
      <c r="G91" s="15" t="s">
        <v>19</v>
      </c>
      <c r="H91" s="14">
        <v>7.0</v>
      </c>
      <c r="I91" s="19">
        <v>0.004571759259259259</v>
      </c>
      <c r="J91" s="19">
        <f t="shared" si="20"/>
        <v>0.001087962963</v>
      </c>
      <c r="K91" s="20">
        <f t="shared" si="21"/>
        <v>0.004156144781</v>
      </c>
      <c r="L91" s="35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ht="15.75" customHeight="1">
      <c r="A92" s="36" t="s">
        <v>93</v>
      </c>
      <c r="B92" s="2"/>
      <c r="C92" s="2"/>
      <c r="D92" s="2"/>
      <c r="E92" s="2"/>
      <c r="F92" s="2"/>
      <c r="G92" s="2"/>
      <c r="H92" s="2"/>
      <c r="I92" s="2"/>
      <c r="J92" s="2"/>
      <c r="K92" s="2"/>
      <c r="L92" s="3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ht="15.75" customHeight="1">
      <c r="A93" s="14">
        <v>1.0</v>
      </c>
      <c r="B93" s="15" t="s">
        <v>192</v>
      </c>
      <c r="C93" s="15" t="s">
        <v>88</v>
      </c>
      <c r="D93" s="16">
        <v>42203.0</v>
      </c>
      <c r="E93" s="17">
        <f t="shared" ref="E93:E95" si="22">DATEDIF(D93,"11.05.2025","y")</f>
        <v>9</v>
      </c>
      <c r="F93" s="18" t="s">
        <v>95</v>
      </c>
      <c r="G93" s="15" t="s">
        <v>19</v>
      </c>
      <c r="H93" s="14">
        <v>3.0</v>
      </c>
      <c r="I93" s="19">
        <v>0.0036458333333333334</v>
      </c>
      <c r="J93" s="19">
        <f t="shared" ref="J93:J95" si="23">I93-$I$93</f>
        <v>0</v>
      </c>
      <c r="K93" s="20">
        <f t="shared" ref="K93:K95" si="24">I93/1.1</f>
        <v>0.003314393939</v>
      </c>
      <c r="L93" s="21" t="s">
        <v>20</v>
      </c>
      <c r="M93" s="4"/>
      <c r="N93" s="4" t="s">
        <v>96</v>
      </c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ht="15.75" customHeight="1">
      <c r="A94" s="14">
        <v>2.0</v>
      </c>
      <c r="B94" s="15" t="s">
        <v>228</v>
      </c>
      <c r="C94" s="15" t="s">
        <v>267</v>
      </c>
      <c r="D94" s="16">
        <v>41188.0</v>
      </c>
      <c r="E94" s="17">
        <f t="shared" si="22"/>
        <v>12</v>
      </c>
      <c r="F94" s="18" t="s">
        <v>84</v>
      </c>
      <c r="G94" s="15" t="s">
        <v>19</v>
      </c>
      <c r="H94" s="14">
        <v>2.0</v>
      </c>
      <c r="I94" s="19">
        <v>0.0037847222222222223</v>
      </c>
      <c r="J94" s="19">
        <f t="shared" si="23"/>
        <v>0.0001388888889</v>
      </c>
      <c r="K94" s="20">
        <f t="shared" si="24"/>
        <v>0.003440656566</v>
      </c>
      <c r="L94" s="22" t="s">
        <v>24</v>
      </c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ht="15.75" customHeight="1">
      <c r="A95" s="14">
        <v>3.0</v>
      </c>
      <c r="B95" s="15" t="s">
        <v>249</v>
      </c>
      <c r="C95" s="15" t="s">
        <v>229</v>
      </c>
      <c r="D95" s="16">
        <v>42447.0</v>
      </c>
      <c r="E95" s="17">
        <f t="shared" si="22"/>
        <v>9</v>
      </c>
      <c r="F95" s="18" t="s">
        <v>95</v>
      </c>
      <c r="G95" s="15" t="s">
        <v>55</v>
      </c>
      <c r="H95" s="14">
        <v>5.0</v>
      </c>
      <c r="I95" s="19">
        <v>0.004479166666666667</v>
      </c>
      <c r="J95" s="19">
        <f t="shared" si="23"/>
        <v>0.0008333333333</v>
      </c>
      <c r="K95" s="20">
        <f t="shared" si="24"/>
        <v>0.004071969697</v>
      </c>
      <c r="L95" s="23" t="s">
        <v>28</v>
      </c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ht="15.75" customHeight="1">
      <c r="A96" s="37"/>
      <c r="B96" s="4"/>
      <c r="C96" s="4"/>
      <c r="D96" s="38"/>
      <c r="E96" s="4"/>
      <c r="F96" s="4"/>
      <c r="G96" s="4"/>
      <c r="H96" s="37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ht="15.75" customHeight="1">
      <c r="A97" s="37"/>
      <c r="B97" s="4"/>
      <c r="C97" s="4"/>
      <c r="D97" s="38"/>
      <c r="E97" s="4"/>
      <c r="F97" s="4"/>
      <c r="G97" s="4"/>
      <c r="H97" s="37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ht="15.75" customHeight="1">
      <c r="A98" s="37"/>
      <c r="B98" s="4"/>
      <c r="C98" s="4"/>
      <c r="D98" s="38"/>
      <c r="E98" s="4"/>
      <c r="F98" s="4"/>
      <c r="G98" s="4"/>
      <c r="H98" s="37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ht="15.75" customHeight="1">
      <c r="A99" s="37"/>
      <c r="B99" s="4"/>
      <c r="C99" s="4"/>
      <c r="D99" s="38"/>
      <c r="E99" s="4"/>
      <c r="F99" s="4"/>
      <c r="G99" s="4"/>
      <c r="H99" s="37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ht="15.75" customHeight="1">
      <c r="A100" s="37"/>
      <c r="B100" s="4"/>
      <c r="C100" s="4"/>
      <c r="D100" s="38"/>
      <c r="E100" s="4"/>
      <c r="F100" s="4"/>
      <c r="G100" s="4"/>
      <c r="H100" s="37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ht="15.75" customHeight="1">
      <c r="A101" s="37"/>
      <c r="B101" s="4"/>
      <c r="C101" s="4"/>
      <c r="D101" s="38"/>
      <c r="E101" s="4"/>
      <c r="F101" s="4"/>
      <c r="G101" s="4"/>
      <c r="H101" s="37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ht="15.75" customHeight="1">
      <c r="A102" s="37"/>
      <c r="B102" s="4"/>
      <c r="C102" s="4"/>
      <c r="D102" s="38"/>
      <c r="E102" s="4"/>
      <c r="F102" s="4"/>
      <c r="G102" s="4"/>
      <c r="H102" s="37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ht="15.75" customHeight="1">
      <c r="A103" s="37"/>
      <c r="B103" s="4"/>
      <c r="C103" s="4"/>
      <c r="D103" s="38"/>
      <c r="E103" s="4"/>
      <c r="F103" s="4"/>
      <c r="G103" s="4"/>
      <c r="H103" s="37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ht="15.75" customHeight="1">
      <c r="A104" s="37"/>
      <c r="B104" s="4"/>
      <c r="C104" s="4"/>
      <c r="D104" s="38"/>
      <c r="E104" s="4"/>
      <c r="F104" s="4"/>
      <c r="G104" s="4"/>
      <c r="H104" s="37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ht="15.75" customHeight="1">
      <c r="A105" s="37"/>
      <c r="B105" s="4"/>
      <c r="C105" s="4"/>
      <c r="D105" s="38"/>
      <c r="E105" s="4"/>
      <c r="F105" s="4"/>
      <c r="G105" s="4"/>
      <c r="H105" s="37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ht="15.75" customHeight="1">
      <c r="A106" s="37"/>
      <c r="B106" s="4"/>
      <c r="C106" s="4"/>
      <c r="D106" s="38"/>
      <c r="E106" s="4"/>
      <c r="F106" s="4"/>
      <c r="G106" s="4"/>
      <c r="H106" s="37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ht="15.75" customHeight="1">
      <c r="A107" s="37"/>
      <c r="B107" s="4"/>
      <c r="C107" s="4"/>
      <c r="D107" s="38"/>
      <c r="E107" s="4"/>
      <c r="F107" s="4"/>
      <c r="G107" s="4"/>
      <c r="H107" s="37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ht="15.75" customHeight="1">
      <c r="A108" s="37"/>
      <c r="B108" s="4"/>
      <c r="C108" s="4"/>
      <c r="D108" s="38"/>
      <c r="E108" s="4"/>
      <c r="F108" s="4"/>
      <c r="G108" s="4"/>
      <c r="H108" s="37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ht="15.75" customHeight="1">
      <c r="A109" s="37"/>
      <c r="B109" s="4"/>
      <c r="C109" s="4"/>
      <c r="D109" s="38"/>
      <c r="E109" s="4"/>
      <c r="F109" s="4"/>
      <c r="G109" s="4"/>
      <c r="H109" s="37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ht="15.75" customHeight="1">
      <c r="A110" s="37"/>
      <c r="B110" s="4"/>
      <c r="C110" s="4"/>
      <c r="D110" s="38"/>
      <c r="E110" s="4"/>
      <c r="F110" s="4"/>
      <c r="G110" s="4"/>
      <c r="H110" s="37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ht="15.75" customHeight="1">
      <c r="A111" s="37"/>
      <c r="B111" s="4"/>
      <c r="C111" s="4"/>
      <c r="D111" s="38"/>
      <c r="E111" s="4"/>
      <c r="F111" s="4"/>
      <c r="G111" s="4"/>
      <c r="H111" s="37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ht="15.75" customHeight="1">
      <c r="A112" s="37"/>
      <c r="B112" s="4"/>
      <c r="C112" s="4"/>
      <c r="D112" s="38"/>
      <c r="E112" s="4"/>
      <c r="F112" s="4"/>
      <c r="G112" s="4"/>
      <c r="H112" s="37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ht="15.75" customHeight="1">
      <c r="A113" s="37"/>
      <c r="B113" s="4"/>
      <c r="C113" s="4"/>
      <c r="D113" s="38"/>
      <c r="E113" s="4"/>
      <c r="F113" s="4"/>
      <c r="G113" s="4"/>
      <c r="H113" s="37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ht="15.75" customHeight="1">
      <c r="A114" s="37"/>
      <c r="B114" s="4"/>
      <c r="C114" s="4"/>
      <c r="D114" s="38"/>
      <c r="E114" s="4"/>
      <c r="F114" s="4"/>
      <c r="G114" s="4"/>
      <c r="H114" s="37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ht="15.75" customHeight="1">
      <c r="A115" s="37"/>
      <c r="B115" s="4"/>
      <c r="C115" s="4"/>
      <c r="D115" s="38"/>
      <c r="E115" s="4"/>
      <c r="F115" s="4"/>
      <c r="G115" s="4"/>
      <c r="H115" s="37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ht="15.75" customHeight="1">
      <c r="A116" s="37"/>
      <c r="B116" s="4"/>
      <c r="C116" s="4"/>
      <c r="D116" s="38"/>
      <c r="E116" s="4"/>
      <c r="F116" s="4"/>
      <c r="G116" s="4"/>
      <c r="H116" s="37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ht="15.75" customHeight="1">
      <c r="A117" s="37"/>
      <c r="B117" s="4"/>
      <c r="C117" s="4"/>
      <c r="D117" s="38"/>
      <c r="E117" s="4"/>
      <c r="F117" s="4"/>
      <c r="G117" s="4"/>
      <c r="H117" s="37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ht="15.75" customHeight="1">
      <c r="A118" s="37"/>
      <c r="B118" s="4"/>
      <c r="C118" s="4"/>
      <c r="D118" s="38"/>
      <c r="E118" s="4"/>
      <c r="F118" s="4"/>
      <c r="G118" s="4"/>
      <c r="H118" s="37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ht="15.75" customHeight="1">
      <c r="A119" s="37"/>
      <c r="B119" s="4"/>
      <c r="C119" s="4"/>
      <c r="D119" s="38"/>
      <c r="E119" s="4"/>
      <c r="F119" s="4"/>
      <c r="G119" s="4"/>
      <c r="H119" s="37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ht="15.75" customHeight="1">
      <c r="A120" s="37"/>
      <c r="B120" s="4"/>
      <c r="C120" s="4"/>
      <c r="D120" s="38"/>
      <c r="E120" s="4"/>
      <c r="F120" s="4"/>
      <c r="G120" s="4"/>
      <c r="H120" s="37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ht="15.75" customHeight="1">
      <c r="A121" s="37"/>
      <c r="B121" s="4"/>
      <c r="C121" s="4"/>
      <c r="D121" s="38"/>
      <c r="E121" s="4"/>
      <c r="F121" s="4"/>
      <c r="G121" s="4"/>
      <c r="H121" s="37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ht="15.75" customHeight="1">
      <c r="A122" s="37"/>
      <c r="B122" s="4"/>
      <c r="C122" s="4"/>
      <c r="D122" s="38"/>
      <c r="E122" s="4"/>
      <c r="F122" s="4"/>
      <c r="G122" s="4"/>
      <c r="H122" s="37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ht="15.75" customHeight="1">
      <c r="A123" s="37"/>
      <c r="B123" s="4"/>
      <c r="C123" s="4"/>
      <c r="D123" s="38"/>
      <c r="E123" s="4"/>
      <c r="F123" s="4"/>
      <c r="G123" s="4"/>
      <c r="H123" s="37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ht="15.75" customHeight="1">
      <c r="A124" s="37"/>
      <c r="B124" s="4"/>
      <c r="C124" s="4"/>
      <c r="D124" s="38"/>
      <c r="E124" s="4"/>
      <c r="F124" s="4"/>
      <c r="G124" s="4"/>
      <c r="H124" s="37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ht="15.75" customHeight="1">
      <c r="A125" s="37"/>
      <c r="B125" s="4"/>
      <c r="C125" s="4"/>
      <c r="D125" s="38"/>
      <c r="E125" s="4"/>
      <c r="F125" s="4"/>
      <c r="G125" s="4"/>
      <c r="H125" s="37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ht="15.75" customHeight="1">
      <c r="A126" s="37"/>
      <c r="B126" s="4"/>
      <c r="C126" s="4"/>
      <c r="D126" s="38"/>
      <c r="E126" s="4"/>
      <c r="F126" s="4"/>
      <c r="G126" s="4"/>
      <c r="H126" s="37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ht="15.75" customHeight="1">
      <c r="A127" s="37"/>
      <c r="B127" s="4"/>
      <c r="C127" s="4"/>
      <c r="D127" s="38"/>
      <c r="E127" s="4"/>
      <c r="F127" s="4"/>
      <c r="G127" s="4"/>
      <c r="H127" s="37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ht="15.75" customHeight="1">
      <c r="A128" s="37"/>
      <c r="B128" s="4"/>
      <c r="C128" s="4"/>
      <c r="D128" s="38"/>
      <c r="E128" s="4"/>
      <c r="F128" s="4"/>
      <c r="G128" s="4"/>
      <c r="H128" s="37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ht="15.75" customHeight="1">
      <c r="A129" s="37"/>
      <c r="B129" s="4"/>
      <c r="C129" s="4"/>
      <c r="D129" s="38"/>
      <c r="E129" s="4"/>
      <c r="F129" s="4"/>
      <c r="G129" s="4"/>
      <c r="H129" s="37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ht="15.75" customHeight="1">
      <c r="A130" s="37"/>
      <c r="B130" s="4"/>
      <c r="C130" s="4"/>
      <c r="D130" s="38"/>
      <c r="E130" s="4"/>
      <c r="F130" s="4"/>
      <c r="G130" s="4"/>
      <c r="H130" s="37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ht="15.75" customHeight="1">
      <c r="A131" s="37"/>
      <c r="B131" s="4"/>
      <c r="C131" s="4"/>
      <c r="D131" s="38"/>
      <c r="E131" s="4"/>
      <c r="F131" s="4"/>
      <c r="G131" s="4"/>
      <c r="H131" s="37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ht="15.75" customHeight="1">
      <c r="A132" s="37"/>
      <c r="B132" s="4"/>
      <c r="C132" s="4"/>
      <c r="D132" s="38"/>
      <c r="E132" s="4"/>
      <c r="F132" s="4"/>
      <c r="G132" s="4"/>
      <c r="H132" s="37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ht="15.75" customHeight="1">
      <c r="A133" s="37"/>
      <c r="B133" s="4"/>
      <c r="C133" s="4"/>
      <c r="D133" s="38"/>
      <c r="E133" s="4"/>
      <c r="F133" s="4"/>
      <c r="G133" s="4"/>
      <c r="H133" s="37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ht="15.75" customHeight="1">
      <c r="A134" s="37"/>
      <c r="B134" s="4"/>
      <c r="C134" s="4"/>
      <c r="D134" s="38"/>
      <c r="E134" s="4"/>
      <c r="F134" s="4"/>
      <c r="G134" s="4"/>
      <c r="H134" s="37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ht="15.75" customHeight="1">
      <c r="A135" s="37"/>
      <c r="B135" s="4"/>
      <c r="C135" s="4"/>
      <c r="D135" s="38"/>
      <c r="E135" s="4"/>
      <c r="F135" s="4"/>
      <c r="G135" s="4"/>
      <c r="H135" s="37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ht="15.75" customHeight="1">
      <c r="A136" s="37"/>
      <c r="B136" s="4"/>
      <c r="C136" s="4"/>
      <c r="D136" s="38"/>
      <c r="E136" s="4"/>
      <c r="F136" s="4"/>
      <c r="G136" s="4"/>
      <c r="H136" s="37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ht="15.75" customHeight="1">
      <c r="A137" s="37"/>
      <c r="B137" s="4"/>
      <c r="C137" s="4"/>
      <c r="D137" s="38"/>
      <c r="E137" s="4"/>
      <c r="F137" s="4"/>
      <c r="G137" s="4"/>
      <c r="H137" s="37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ht="15.75" customHeight="1">
      <c r="A138" s="37"/>
      <c r="B138" s="4"/>
      <c r="C138" s="4"/>
      <c r="D138" s="38"/>
      <c r="E138" s="4"/>
      <c r="F138" s="4"/>
      <c r="G138" s="4"/>
      <c r="H138" s="37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ht="15.75" customHeight="1">
      <c r="A139" s="37"/>
      <c r="B139" s="4"/>
      <c r="C139" s="4"/>
      <c r="D139" s="38"/>
      <c r="E139" s="4"/>
      <c r="F139" s="4"/>
      <c r="G139" s="4"/>
      <c r="H139" s="37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ht="15.75" customHeight="1">
      <c r="A140" s="37"/>
      <c r="B140" s="4"/>
      <c r="C140" s="4"/>
      <c r="D140" s="38"/>
      <c r="E140" s="4"/>
      <c r="F140" s="4"/>
      <c r="G140" s="4"/>
      <c r="H140" s="37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ht="15.75" customHeight="1">
      <c r="A141" s="37"/>
      <c r="B141" s="4"/>
      <c r="C141" s="4"/>
      <c r="D141" s="38"/>
      <c r="E141" s="4"/>
      <c r="F141" s="4"/>
      <c r="G141" s="4"/>
      <c r="H141" s="37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ht="15.75" customHeight="1">
      <c r="A142" s="37"/>
      <c r="B142" s="4"/>
      <c r="C142" s="4"/>
      <c r="D142" s="38"/>
      <c r="E142" s="4"/>
      <c r="F142" s="4"/>
      <c r="G142" s="4"/>
      <c r="H142" s="37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ht="15.75" customHeight="1">
      <c r="A143" s="37"/>
      <c r="B143" s="4"/>
      <c r="C143" s="4"/>
      <c r="D143" s="38"/>
      <c r="E143" s="4"/>
      <c r="F143" s="4"/>
      <c r="G143" s="4"/>
      <c r="H143" s="37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ht="15.75" customHeight="1">
      <c r="A144" s="37"/>
      <c r="B144" s="4"/>
      <c r="C144" s="4"/>
      <c r="D144" s="38"/>
      <c r="E144" s="4"/>
      <c r="F144" s="4"/>
      <c r="G144" s="4"/>
      <c r="H144" s="37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ht="15.75" customHeight="1">
      <c r="A145" s="37"/>
      <c r="B145" s="4"/>
      <c r="C145" s="4"/>
      <c r="D145" s="38"/>
      <c r="E145" s="4"/>
      <c r="F145" s="4"/>
      <c r="G145" s="4"/>
      <c r="H145" s="37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ht="15.75" customHeight="1">
      <c r="A146" s="37"/>
      <c r="B146" s="4"/>
      <c r="C146" s="4"/>
      <c r="D146" s="38"/>
      <c r="E146" s="4"/>
      <c r="F146" s="4"/>
      <c r="G146" s="4"/>
      <c r="H146" s="37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ht="15.75" customHeight="1">
      <c r="A147" s="37"/>
      <c r="B147" s="4"/>
      <c r="C147" s="4"/>
      <c r="D147" s="38"/>
      <c r="E147" s="4"/>
      <c r="F147" s="4"/>
      <c r="G147" s="4"/>
      <c r="H147" s="37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ht="15.75" customHeight="1">
      <c r="A148" s="37"/>
      <c r="B148" s="4"/>
      <c r="C148" s="4"/>
      <c r="D148" s="38"/>
      <c r="E148" s="4"/>
      <c r="F148" s="4"/>
      <c r="G148" s="4"/>
      <c r="H148" s="37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ht="15.75" customHeight="1">
      <c r="A149" s="37"/>
      <c r="B149" s="4"/>
      <c r="C149" s="4"/>
      <c r="D149" s="38"/>
      <c r="E149" s="4"/>
      <c r="F149" s="4"/>
      <c r="G149" s="4"/>
      <c r="H149" s="37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ht="15.75" customHeight="1">
      <c r="A150" s="37"/>
      <c r="B150" s="4"/>
      <c r="C150" s="4"/>
      <c r="D150" s="38"/>
      <c r="E150" s="4"/>
      <c r="F150" s="4"/>
      <c r="G150" s="4"/>
      <c r="H150" s="37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ht="15.75" customHeight="1">
      <c r="A151" s="37"/>
      <c r="B151" s="4"/>
      <c r="C151" s="4"/>
      <c r="D151" s="38"/>
      <c r="E151" s="4"/>
      <c r="F151" s="4"/>
      <c r="G151" s="4"/>
      <c r="H151" s="37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ht="15.75" customHeight="1">
      <c r="A152" s="37"/>
      <c r="B152" s="4"/>
      <c r="C152" s="4"/>
      <c r="D152" s="38"/>
      <c r="E152" s="4"/>
      <c r="F152" s="4"/>
      <c r="G152" s="4"/>
      <c r="H152" s="37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ht="15.75" customHeight="1">
      <c r="A153" s="37"/>
      <c r="B153" s="4"/>
      <c r="C153" s="4"/>
      <c r="D153" s="38"/>
      <c r="E153" s="4"/>
      <c r="F153" s="4"/>
      <c r="G153" s="4"/>
      <c r="H153" s="37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ht="15.75" customHeight="1">
      <c r="A154" s="37"/>
      <c r="B154" s="4"/>
      <c r="C154" s="4"/>
      <c r="D154" s="38"/>
      <c r="E154" s="4"/>
      <c r="F154" s="4"/>
      <c r="G154" s="4"/>
      <c r="H154" s="37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ht="15.75" customHeight="1">
      <c r="A155" s="37"/>
      <c r="B155" s="4"/>
      <c r="C155" s="4"/>
      <c r="D155" s="38"/>
      <c r="E155" s="4"/>
      <c r="F155" s="4"/>
      <c r="G155" s="4"/>
      <c r="H155" s="37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ht="15.75" customHeight="1">
      <c r="A156" s="37"/>
      <c r="B156" s="4"/>
      <c r="C156" s="4"/>
      <c r="D156" s="38"/>
      <c r="E156" s="4"/>
      <c r="F156" s="4"/>
      <c r="G156" s="4"/>
      <c r="H156" s="37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ht="15.75" customHeight="1">
      <c r="A157" s="37"/>
      <c r="B157" s="4"/>
      <c r="C157" s="4"/>
      <c r="D157" s="38"/>
      <c r="E157" s="4"/>
      <c r="F157" s="4"/>
      <c r="G157" s="4"/>
      <c r="H157" s="37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ht="15.75" customHeight="1">
      <c r="A158" s="37"/>
      <c r="B158" s="4"/>
      <c r="C158" s="4"/>
      <c r="D158" s="38"/>
      <c r="E158" s="4"/>
      <c r="F158" s="4"/>
      <c r="G158" s="4"/>
      <c r="H158" s="37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ht="15.75" customHeight="1">
      <c r="A159" s="37"/>
      <c r="B159" s="4"/>
      <c r="C159" s="4"/>
      <c r="D159" s="38"/>
      <c r="E159" s="4"/>
      <c r="F159" s="4"/>
      <c r="G159" s="4"/>
      <c r="H159" s="37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ht="15.75" customHeight="1">
      <c r="A160" s="37"/>
      <c r="B160" s="4"/>
      <c r="C160" s="4"/>
      <c r="D160" s="38"/>
      <c r="E160" s="4"/>
      <c r="F160" s="4"/>
      <c r="G160" s="4"/>
      <c r="H160" s="37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ht="15.75" customHeight="1">
      <c r="A161" s="37"/>
      <c r="B161" s="4"/>
      <c r="C161" s="4"/>
      <c r="D161" s="38"/>
      <c r="E161" s="4"/>
      <c r="F161" s="4"/>
      <c r="G161" s="4"/>
      <c r="H161" s="37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ht="15.75" customHeight="1">
      <c r="A162" s="37"/>
      <c r="B162" s="4"/>
      <c r="C162" s="4"/>
      <c r="D162" s="38"/>
      <c r="E162" s="4"/>
      <c r="F162" s="4"/>
      <c r="G162" s="4"/>
      <c r="H162" s="37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ht="15.75" customHeight="1">
      <c r="A163" s="37"/>
      <c r="B163" s="4"/>
      <c r="C163" s="4"/>
      <c r="D163" s="38"/>
      <c r="E163" s="4"/>
      <c r="F163" s="4"/>
      <c r="G163" s="4"/>
      <c r="H163" s="37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ht="15.75" customHeight="1">
      <c r="A164" s="37"/>
      <c r="B164" s="4"/>
      <c r="C164" s="4"/>
      <c r="D164" s="38"/>
      <c r="E164" s="4"/>
      <c r="F164" s="4"/>
      <c r="G164" s="4"/>
      <c r="H164" s="37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ht="15.75" customHeight="1">
      <c r="A165" s="37"/>
      <c r="B165" s="4"/>
      <c r="C165" s="4"/>
      <c r="D165" s="38"/>
      <c r="E165" s="4"/>
      <c r="F165" s="4"/>
      <c r="G165" s="4"/>
      <c r="H165" s="37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ht="15.75" customHeight="1">
      <c r="A166" s="37"/>
      <c r="B166" s="4"/>
      <c r="C166" s="4"/>
      <c r="D166" s="38"/>
      <c r="E166" s="4"/>
      <c r="F166" s="4"/>
      <c r="G166" s="4"/>
      <c r="H166" s="37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ht="15.75" customHeight="1">
      <c r="A167" s="37"/>
      <c r="B167" s="4"/>
      <c r="C167" s="4"/>
      <c r="D167" s="38"/>
      <c r="E167" s="4"/>
      <c r="F167" s="4"/>
      <c r="G167" s="4"/>
      <c r="H167" s="37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ht="15.75" customHeight="1">
      <c r="A168" s="37"/>
      <c r="B168" s="4"/>
      <c r="C168" s="4"/>
      <c r="D168" s="38"/>
      <c r="E168" s="4"/>
      <c r="F168" s="4"/>
      <c r="G168" s="4"/>
      <c r="H168" s="37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ht="15.75" customHeight="1">
      <c r="A169" s="37"/>
      <c r="B169" s="4"/>
      <c r="C169" s="4"/>
      <c r="D169" s="38"/>
      <c r="E169" s="4"/>
      <c r="F169" s="4"/>
      <c r="G169" s="4"/>
      <c r="H169" s="37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ht="15.75" customHeight="1">
      <c r="A170" s="37"/>
      <c r="B170" s="4"/>
      <c r="C170" s="4"/>
      <c r="D170" s="38"/>
      <c r="E170" s="4"/>
      <c r="F170" s="4"/>
      <c r="G170" s="4"/>
      <c r="H170" s="37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ht="15.75" customHeight="1">
      <c r="A171" s="37"/>
      <c r="B171" s="4"/>
      <c r="C171" s="4"/>
      <c r="D171" s="38"/>
      <c r="E171" s="4"/>
      <c r="F171" s="4"/>
      <c r="G171" s="4"/>
      <c r="H171" s="37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ht="15.75" customHeight="1">
      <c r="A172" s="37"/>
      <c r="B172" s="4"/>
      <c r="C172" s="4"/>
      <c r="D172" s="38"/>
      <c r="E172" s="4"/>
      <c r="F172" s="4"/>
      <c r="G172" s="4"/>
      <c r="H172" s="37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ht="15.75" customHeight="1">
      <c r="A173" s="37"/>
      <c r="B173" s="4"/>
      <c r="C173" s="4"/>
      <c r="D173" s="38"/>
      <c r="E173" s="4"/>
      <c r="F173" s="4"/>
      <c r="G173" s="4"/>
      <c r="H173" s="37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ht="15.75" customHeight="1">
      <c r="A174" s="37"/>
      <c r="B174" s="4"/>
      <c r="C174" s="4"/>
      <c r="D174" s="38"/>
      <c r="E174" s="4"/>
      <c r="F174" s="4"/>
      <c r="G174" s="4"/>
      <c r="H174" s="37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ht="15.75" customHeight="1">
      <c r="A175" s="37"/>
      <c r="B175" s="4"/>
      <c r="C175" s="4"/>
      <c r="D175" s="38"/>
      <c r="E175" s="4"/>
      <c r="F175" s="4"/>
      <c r="G175" s="4"/>
      <c r="H175" s="37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ht="15.75" customHeight="1">
      <c r="A176" s="37"/>
      <c r="B176" s="4"/>
      <c r="C176" s="4"/>
      <c r="D176" s="38"/>
      <c r="E176" s="4"/>
      <c r="F176" s="4"/>
      <c r="G176" s="4"/>
      <c r="H176" s="37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ht="15.75" customHeight="1">
      <c r="A177" s="37"/>
      <c r="B177" s="4"/>
      <c r="C177" s="4"/>
      <c r="D177" s="38"/>
      <c r="E177" s="4"/>
      <c r="F177" s="4"/>
      <c r="G177" s="4"/>
      <c r="H177" s="37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ht="15.75" customHeight="1">
      <c r="A178" s="37"/>
      <c r="B178" s="4"/>
      <c r="C178" s="4"/>
      <c r="D178" s="38"/>
      <c r="E178" s="4"/>
      <c r="F178" s="4"/>
      <c r="G178" s="4"/>
      <c r="H178" s="37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ht="15.75" customHeight="1">
      <c r="A179" s="37"/>
      <c r="B179" s="4"/>
      <c r="C179" s="4"/>
      <c r="D179" s="38"/>
      <c r="E179" s="4"/>
      <c r="F179" s="4"/>
      <c r="G179" s="4"/>
      <c r="H179" s="37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ht="15.75" customHeight="1">
      <c r="A180" s="37"/>
      <c r="B180" s="4"/>
      <c r="C180" s="4"/>
      <c r="D180" s="38"/>
      <c r="E180" s="4"/>
      <c r="F180" s="4"/>
      <c r="G180" s="4"/>
      <c r="H180" s="37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ht="15.75" customHeight="1">
      <c r="A181" s="37"/>
      <c r="B181" s="4"/>
      <c r="C181" s="4"/>
      <c r="D181" s="38"/>
      <c r="E181" s="4"/>
      <c r="F181" s="4"/>
      <c r="G181" s="4"/>
      <c r="H181" s="37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ht="15.75" customHeight="1">
      <c r="A182" s="37"/>
      <c r="B182" s="4"/>
      <c r="C182" s="4"/>
      <c r="D182" s="38"/>
      <c r="E182" s="4"/>
      <c r="F182" s="4"/>
      <c r="G182" s="4"/>
      <c r="H182" s="37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ht="15.75" customHeight="1">
      <c r="A183" s="37"/>
      <c r="B183" s="4"/>
      <c r="C183" s="4"/>
      <c r="D183" s="38"/>
      <c r="E183" s="4"/>
      <c r="F183" s="4"/>
      <c r="G183" s="4"/>
      <c r="H183" s="37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ht="15.75" customHeight="1">
      <c r="A184" s="37"/>
      <c r="B184" s="4"/>
      <c r="C184" s="4"/>
      <c r="D184" s="38"/>
      <c r="E184" s="4"/>
      <c r="F184" s="4"/>
      <c r="G184" s="4"/>
      <c r="H184" s="37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ht="15.75" customHeight="1">
      <c r="A185" s="37"/>
      <c r="B185" s="4"/>
      <c r="C185" s="4"/>
      <c r="D185" s="38"/>
      <c r="E185" s="4"/>
      <c r="F185" s="4"/>
      <c r="G185" s="4"/>
      <c r="H185" s="37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ht="15.75" customHeight="1">
      <c r="A186" s="37"/>
      <c r="B186" s="4"/>
      <c r="C186" s="4"/>
      <c r="D186" s="38"/>
      <c r="E186" s="4"/>
      <c r="F186" s="4"/>
      <c r="G186" s="4"/>
      <c r="H186" s="37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ht="15.75" customHeight="1">
      <c r="A187" s="37"/>
      <c r="B187" s="4"/>
      <c r="C187" s="4"/>
      <c r="D187" s="38"/>
      <c r="E187" s="4"/>
      <c r="F187" s="4"/>
      <c r="G187" s="4"/>
      <c r="H187" s="37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ht="15.75" customHeight="1">
      <c r="A188" s="37"/>
      <c r="B188" s="4"/>
      <c r="C188" s="4"/>
      <c r="D188" s="38"/>
      <c r="E188" s="4"/>
      <c r="F188" s="4"/>
      <c r="G188" s="4"/>
      <c r="H188" s="37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ht="15.75" customHeight="1">
      <c r="A189" s="37"/>
      <c r="B189" s="4"/>
      <c r="C189" s="4"/>
      <c r="D189" s="38"/>
      <c r="E189" s="4"/>
      <c r="F189" s="4"/>
      <c r="G189" s="4"/>
      <c r="H189" s="37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ht="15.75" customHeight="1">
      <c r="A190" s="37"/>
      <c r="B190" s="4"/>
      <c r="C190" s="4"/>
      <c r="D190" s="38"/>
      <c r="E190" s="4"/>
      <c r="F190" s="4"/>
      <c r="G190" s="4"/>
      <c r="H190" s="37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ht="15.75" customHeight="1">
      <c r="A191" s="37"/>
      <c r="B191" s="4"/>
      <c r="C191" s="4"/>
      <c r="D191" s="38"/>
      <c r="E191" s="4"/>
      <c r="F191" s="4"/>
      <c r="G191" s="4"/>
      <c r="H191" s="37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ht="15.75" customHeight="1">
      <c r="A192" s="37"/>
      <c r="B192" s="4"/>
      <c r="C192" s="4"/>
      <c r="D192" s="38"/>
      <c r="E192" s="4"/>
      <c r="F192" s="4"/>
      <c r="G192" s="4"/>
      <c r="H192" s="37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ht="15.75" customHeight="1">
      <c r="A193" s="37"/>
      <c r="B193" s="4"/>
      <c r="C193" s="4"/>
      <c r="D193" s="38"/>
      <c r="E193" s="4"/>
      <c r="F193" s="4"/>
      <c r="G193" s="4"/>
      <c r="H193" s="37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ht="15.75" customHeight="1">
      <c r="A194" s="37"/>
      <c r="B194" s="4"/>
      <c r="C194" s="4"/>
      <c r="D194" s="38"/>
      <c r="E194" s="4"/>
      <c r="F194" s="4"/>
      <c r="G194" s="4"/>
      <c r="H194" s="37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ht="15.75" customHeight="1">
      <c r="A195" s="37"/>
      <c r="B195" s="4"/>
      <c r="C195" s="4"/>
      <c r="D195" s="38"/>
      <c r="E195" s="4"/>
      <c r="F195" s="4"/>
      <c r="G195" s="4"/>
      <c r="H195" s="37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ht="15.75" customHeight="1">
      <c r="A196" s="37"/>
      <c r="B196" s="4"/>
      <c r="C196" s="4"/>
      <c r="D196" s="38"/>
      <c r="E196" s="4"/>
      <c r="F196" s="4"/>
      <c r="G196" s="4"/>
      <c r="H196" s="37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ht="15.75" customHeight="1">
      <c r="A197" s="37"/>
      <c r="B197" s="4"/>
      <c r="C197" s="4"/>
      <c r="D197" s="38"/>
      <c r="E197" s="4"/>
      <c r="F197" s="4"/>
      <c r="G197" s="4"/>
      <c r="H197" s="37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ht="15.75" customHeight="1">
      <c r="A198" s="37"/>
      <c r="B198" s="4"/>
      <c r="C198" s="4"/>
      <c r="D198" s="38"/>
      <c r="E198" s="4"/>
      <c r="F198" s="4"/>
      <c r="G198" s="4"/>
      <c r="H198" s="37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ht="15.75" customHeight="1">
      <c r="A199" s="37"/>
      <c r="B199" s="4"/>
      <c r="C199" s="4"/>
      <c r="D199" s="38"/>
      <c r="E199" s="4"/>
      <c r="F199" s="4"/>
      <c r="G199" s="4"/>
      <c r="H199" s="37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ht="15.75" customHeight="1">
      <c r="A200" s="37"/>
      <c r="B200" s="4"/>
      <c r="C200" s="4"/>
      <c r="D200" s="38"/>
      <c r="E200" s="4"/>
      <c r="F200" s="4"/>
      <c r="G200" s="4"/>
      <c r="H200" s="37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ht="15.75" customHeight="1">
      <c r="A201" s="37"/>
      <c r="B201" s="4"/>
      <c r="C201" s="4"/>
      <c r="D201" s="38"/>
      <c r="E201" s="4"/>
      <c r="F201" s="4"/>
      <c r="G201" s="4"/>
      <c r="H201" s="37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ht="15.75" customHeight="1">
      <c r="A202" s="37"/>
      <c r="B202" s="4"/>
      <c r="C202" s="4"/>
      <c r="D202" s="38"/>
      <c r="E202" s="4"/>
      <c r="F202" s="4"/>
      <c r="G202" s="4"/>
      <c r="H202" s="37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ht="15.75" customHeight="1">
      <c r="A203" s="37"/>
      <c r="B203" s="4"/>
      <c r="C203" s="4"/>
      <c r="D203" s="38"/>
      <c r="E203" s="4"/>
      <c r="F203" s="4"/>
      <c r="G203" s="4"/>
      <c r="H203" s="37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ht="15.75" customHeight="1">
      <c r="A204" s="37"/>
      <c r="B204" s="4"/>
      <c r="C204" s="4"/>
      <c r="D204" s="38"/>
      <c r="E204" s="4"/>
      <c r="F204" s="4"/>
      <c r="G204" s="4"/>
      <c r="H204" s="37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ht="15.75" customHeight="1">
      <c r="A205" s="37"/>
      <c r="B205" s="4"/>
      <c r="C205" s="4"/>
      <c r="D205" s="38"/>
      <c r="E205" s="4"/>
      <c r="F205" s="4"/>
      <c r="G205" s="4"/>
      <c r="H205" s="37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ht="15.75" customHeight="1">
      <c r="A206" s="37"/>
      <c r="B206" s="4"/>
      <c r="C206" s="4"/>
      <c r="D206" s="38"/>
      <c r="E206" s="4"/>
      <c r="F206" s="4"/>
      <c r="G206" s="4"/>
      <c r="H206" s="37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ht="15.75" customHeight="1">
      <c r="A207" s="37"/>
      <c r="B207" s="4"/>
      <c r="C207" s="4"/>
      <c r="D207" s="38"/>
      <c r="E207" s="4"/>
      <c r="F207" s="4"/>
      <c r="G207" s="4"/>
      <c r="H207" s="37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ht="15.75" customHeight="1">
      <c r="A208" s="37"/>
      <c r="B208" s="4"/>
      <c r="C208" s="4"/>
      <c r="D208" s="38"/>
      <c r="E208" s="4"/>
      <c r="F208" s="4"/>
      <c r="G208" s="4"/>
      <c r="H208" s="37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ht="15.75" customHeight="1">
      <c r="A209" s="37"/>
      <c r="B209" s="4"/>
      <c r="C209" s="4"/>
      <c r="D209" s="38"/>
      <c r="E209" s="4"/>
      <c r="F209" s="4"/>
      <c r="G209" s="4"/>
      <c r="H209" s="37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ht="15.75" customHeight="1">
      <c r="A210" s="37"/>
      <c r="B210" s="4"/>
      <c r="C210" s="4"/>
      <c r="D210" s="38"/>
      <c r="E210" s="4"/>
      <c r="F210" s="4"/>
      <c r="G210" s="4"/>
      <c r="H210" s="37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ht="15.75" customHeight="1">
      <c r="A211" s="37"/>
      <c r="B211" s="4"/>
      <c r="C211" s="4"/>
      <c r="D211" s="38"/>
      <c r="E211" s="4"/>
      <c r="F211" s="4"/>
      <c r="G211" s="4"/>
      <c r="H211" s="37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ht="15.75" customHeight="1">
      <c r="A212" s="37"/>
      <c r="B212" s="4"/>
      <c r="C212" s="4"/>
      <c r="D212" s="38"/>
      <c r="E212" s="4"/>
      <c r="F212" s="4"/>
      <c r="G212" s="4"/>
      <c r="H212" s="37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ht="15.75" customHeight="1">
      <c r="A213" s="37"/>
      <c r="B213" s="4"/>
      <c r="C213" s="4"/>
      <c r="D213" s="38"/>
      <c r="E213" s="4"/>
      <c r="F213" s="4"/>
      <c r="G213" s="4"/>
      <c r="H213" s="37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ht="15.75" customHeight="1">
      <c r="A214" s="37"/>
      <c r="B214" s="4"/>
      <c r="C214" s="4"/>
      <c r="D214" s="38"/>
      <c r="E214" s="4"/>
      <c r="F214" s="4"/>
      <c r="G214" s="4"/>
      <c r="H214" s="37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ht="15.75" customHeight="1">
      <c r="A215" s="37"/>
      <c r="B215" s="4"/>
      <c r="C215" s="4"/>
      <c r="D215" s="38"/>
      <c r="E215" s="4"/>
      <c r="F215" s="4"/>
      <c r="G215" s="4"/>
      <c r="H215" s="37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ht="15.75" customHeight="1">
      <c r="A216" s="37"/>
      <c r="B216" s="4"/>
      <c r="C216" s="4"/>
      <c r="D216" s="38"/>
      <c r="E216" s="4"/>
      <c r="F216" s="4"/>
      <c r="G216" s="4"/>
      <c r="H216" s="37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ht="15.75" customHeight="1">
      <c r="A217" s="37"/>
      <c r="B217" s="4"/>
      <c r="C217" s="4"/>
      <c r="D217" s="38"/>
      <c r="E217" s="4"/>
      <c r="F217" s="4"/>
      <c r="G217" s="4"/>
      <c r="H217" s="37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ht="15.75" customHeight="1">
      <c r="A218" s="37"/>
      <c r="B218" s="4"/>
      <c r="C218" s="4"/>
      <c r="D218" s="38"/>
      <c r="E218" s="4"/>
      <c r="F218" s="4"/>
      <c r="G218" s="4"/>
      <c r="H218" s="37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ht="15.75" customHeight="1">
      <c r="A219" s="37"/>
      <c r="B219" s="4"/>
      <c r="C219" s="4"/>
      <c r="D219" s="38"/>
      <c r="E219" s="4"/>
      <c r="F219" s="4"/>
      <c r="G219" s="4"/>
      <c r="H219" s="37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ht="15.75" customHeight="1">
      <c r="A220" s="37"/>
      <c r="B220" s="4"/>
      <c r="C220" s="4"/>
      <c r="D220" s="38"/>
      <c r="E220" s="4"/>
      <c r="F220" s="4"/>
      <c r="G220" s="4"/>
      <c r="H220" s="37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ht="15.75" customHeight="1">
      <c r="A221" s="37"/>
      <c r="B221" s="4"/>
      <c r="C221" s="4"/>
      <c r="D221" s="38"/>
      <c r="E221" s="4"/>
      <c r="F221" s="4"/>
      <c r="G221" s="4"/>
      <c r="H221" s="37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ht="15.75" customHeight="1">
      <c r="A222" s="37"/>
      <c r="B222" s="4"/>
      <c r="C222" s="4"/>
      <c r="D222" s="38"/>
      <c r="E222" s="4"/>
      <c r="F222" s="4"/>
      <c r="G222" s="4"/>
      <c r="H222" s="37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ht="15.75" customHeight="1">
      <c r="A223" s="37"/>
      <c r="B223" s="4"/>
      <c r="C223" s="4"/>
      <c r="D223" s="38"/>
      <c r="E223" s="4"/>
      <c r="F223" s="4"/>
      <c r="G223" s="4"/>
      <c r="H223" s="37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ht="15.75" customHeight="1">
      <c r="A224" s="37"/>
      <c r="B224" s="4"/>
      <c r="C224" s="4"/>
      <c r="D224" s="38"/>
      <c r="E224" s="4"/>
      <c r="F224" s="4"/>
      <c r="G224" s="4"/>
      <c r="H224" s="37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ht="15.75" customHeight="1">
      <c r="A225" s="37"/>
      <c r="B225" s="4"/>
      <c r="C225" s="4"/>
      <c r="D225" s="38"/>
      <c r="E225" s="4"/>
      <c r="F225" s="4"/>
      <c r="G225" s="4"/>
      <c r="H225" s="37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ht="15.75" customHeight="1">
      <c r="A226" s="37"/>
      <c r="B226" s="4"/>
      <c r="C226" s="4"/>
      <c r="D226" s="38"/>
      <c r="E226" s="4"/>
      <c r="F226" s="4"/>
      <c r="G226" s="4"/>
      <c r="H226" s="37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ht="15.75" customHeight="1">
      <c r="A227" s="37"/>
      <c r="B227" s="4"/>
      <c r="C227" s="4"/>
      <c r="D227" s="38"/>
      <c r="E227" s="4"/>
      <c r="F227" s="4"/>
      <c r="G227" s="4"/>
      <c r="H227" s="37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ht="15.75" customHeight="1">
      <c r="A228" s="37"/>
      <c r="B228" s="4"/>
      <c r="C228" s="4"/>
      <c r="D228" s="38"/>
      <c r="E228" s="4"/>
      <c r="F228" s="4"/>
      <c r="G228" s="4"/>
      <c r="H228" s="37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ht="15.75" customHeight="1">
      <c r="A229" s="37"/>
      <c r="B229" s="4"/>
      <c r="C229" s="4"/>
      <c r="D229" s="38"/>
      <c r="E229" s="4"/>
      <c r="F229" s="4"/>
      <c r="G229" s="4"/>
      <c r="H229" s="37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ht="15.75" customHeight="1">
      <c r="A230" s="37"/>
      <c r="B230" s="4"/>
      <c r="C230" s="4"/>
      <c r="D230" s="38"/>
      <c r="E230" s="4"/>
      <c r="F230" s="4"/>
      <c r="G230" s="4"/>
      <c r="H230" s="37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ht="15.75" customHeight="1">
      <c r="A231" s="37"/>
      <c r="B231" s="4"/>
      <c r="C231" s="4"/>
      <c r="D231" s="38"/>
      <c r="E231" s="4"/>
      <c r="F231" s="4"/>
      <c r="G231" s="4"/>
      <c r="H231" s="37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ht="15.75" customHeight="1">
      <c r="A232" s="37"/>
      <c r="B232" s="4"/>
      <c r="C232" s="4"/>
      <c r="D232" s="38"/>
      <c r="E232" s="4"/>
      <c r="F232" s="4"/>
      <c r="G232" s="4"/>
      <c r="H232" s="37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ht="15.75" customHeight="1">
      <c r="A233" s="37"/>
      <c r="B233" s="4"/>
      <c r="C233" s="4"/>
      <c r="D233" s="38"/>
      <c r="E233" s="4"/>
      <c r="F233" s="4"/>
      <c r="G233" s="4"/>
      <c r="H233" s="37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ht="15.75" customHeight="1">
      <c r="A234" s="37"/>
      <c r="B234" s="4"/>
      <c r="C234" s="4"/>
      <c r="D234" s="38"/>
      <c r="E234" s="4"/>
      <c r="F234" s="4"/>
      <c r="G234" s="4"/>
      <c r="H234" s="37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ht="15.75" customHeight="1">
      <c r="A235" s="37"/>
      <c r="B235" s="4"/>
      <c r="C235" s="4"/>
      <c r="D235" s="38"/>
      <c r="E235" s="4"/>
      <c r="F235" s="4"/>
      <c r="G235" s="4"/>
      <c r="H235" s="37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ht="15.75" customHeight="1">
      <c r="A236" s="37"/>
      <c r="B236" s="4"/>
      <c r="C236" s="4"/>
      <c r="D236" s="38"/>
      <c r="E236" s="4"/>
      <c r="F236" s="4"/>
      <c r="G236" s="4"/>
      <c r="H236" s="37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ht="15.75" customHeight="1">
      <c r="A237" s="37"/>
      <c r="B237" s="4"/>
      <c r="C237" s="4"/>
      <c r="D237" s="38"/>
      <c r="E237" s="4"/>
      <c r="F237" s="4"/>
      <c r="G237" s="4"/>
      <c r="H237" s="37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ht="15.75" customHeight="1">
      <c r="A238" s="37"/>
      <c r="B238" s="4"/>
      <c r="C238" s="4"/>
      <c r="D238" s="38"/>
      <c r="E238" s="4"/>
      <c r="F238" s="4"/>
      <c r="G238" s="4"/>
      <c r="H238" s="37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ht="15.75" customHeight="1">
      <c r="A239" s="37"/>
      <c r="B239" s="4"/>
      <c r="C239" s="4"/>
      <c r="D239" s="38"/>
      <c r="E239" s="4"/>
      <c r="F239" s="4"/>
      <c r="G239" s="4"/>
      <c r="H239" s="37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ht="15.75" customHeight="1">
      <c r="A240" s="37"/>
      <c r="B240" s="4"/>
      <c r="C240" s="4"/>
      <c r="D240" s="38"/>
      <c r="E240" s="4"/>
      <c r="F240" s="4"/>
      <c r="G240" s="4"/>
      <c r="H240" s="37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ht="15.75" customHeight="1">
      <c r="A241" s="37"/>
      <c r="B241" s="4"/>
      <c r="C241" s="4"/>
      <c r="D241" s="38"/>
      <c r="E241" s="4"/>
      <c r="F241" s="4"/>
      <c r="G241" s="4"/>
      <c r="H241" s="37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ht="15.75" customHeight="1">
      <c r="A242" s="37"/>
      <c r="B242" s="4"/>
      <c r="C242" s="4"/>
      <c r="D242" s="38"/>
      <c r="E242" s="4"/>
      <c r="F242" s="4"/>
      <c r="G242" s="4"/>
      <c r="H242" s="37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ht="15.75" customHeight="1">
      <c r="A243" s="37"/>
      <c r="B243" s="4"/>
      <c r="C243" s="4"/>
      <c r="D243" s="38"/>
      <c r="E243" s="4"/>
      <c r="F243" s="4"/>
      <c r="G243" s="4"/>
      <c r="H243" s="37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ht="15.75" customHeight="1">
      <c r="A244" s="37"/>
      <c r="B244" s="4"/>
      <c r="C244" s="4"/>
      <c r="D244" s="38"/>
      <c r="E244" s="4"/>
      <c r="F244" s="4"/>
      <c r="G244" s="4"/>
      <c r="H244" s="37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ht="15.75" customHeight="1">
      <c r="A245" s="37"/>
      <c r="B245" s="4"/>
      <c r="C245" s="4"/>
      <c r="D245" s="38"/>
      <c r="E245" s="4"/>
      <c r="F245" s="4"/>
      <c r="G245" s="4"/>
      <c r="H245" s="37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ht="15.75" customHeight="1">
      <c r="A246" s="37"/>
      <c r="B246" s="4"/>
      <c r="C246" s="4"/>
      <c r="D246" s="38"/>
      <c r="E246" s="4"/>
      <c r="F246" s="4"/>
      <c r="G246" s="4"/>
      <c r="H246" s="37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ht="15.75" customHeight="1">
      <c r="A247" s="37"/>
      <c r="B247" s="4"/>
      <c r="C247" s="4"/>
      <c r="D247" s="38"/>
      <c r="E247" s="4"/>
      <c r="F247" s="4"/>
      <c r="G247" s="4"/>
      <c r="H247" s="37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ht="15.75" customHeight="1">
      <c r="A248" s="37"/>
      <c r="B248" s="4"/>
      <c r="C248" s="4"/>
      <c r="D248" s="38"/>
      <c r="E248" s="4"/>
      <c r="F248" s="4"/>
      <c r="G248" s="4"/>
      <c r="H248" s="37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ht="15.75" customHeight="1">
      <c r="A249" s="37"/>
      <c r="B249" s="4"/>
      <c r="C249" s="4"/>
      <c r="D249" s="38"/>
      <c r="E249" s="4"/>
      <c r="F249" s="4"/>
      <c r="G249" s="4"/>
      <c r="H249" s="37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ht="15.75" customHeight="1">
      <c r="A250" s="37"/>
      <c r="B250" s="4"/>
      <c r="C250" s="4"/>
      <c r="D250" s="38"/>
      <c r="E250" s="4"/>
      <c r="F250" s="4"/>
      <c r="G250" s="4"/>
      <c r="H250" s="37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ht="15.75" customHeight="1">
      <c r="A251" s="37"/>
      <c r="B251" s="4"/>
      <c r="C251" s="4"/>
      <c r="D251" s="38"/>
      <c r="E251" s="4"/>
      <c r="F251" s="4"/>
      <c r="G251" s="4"/>
      <c r="H251" s="37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ht="15.75" customHeight="1">
      <c r="A252" s="37"/>
      <c r="B252" s="4"/>
      <c r="C252" s="4"/>
      <c r="D252" s="38"/>
      <c r="E252" s="4"/>
      <c r="F252" s="4"/>
      <c r="G252" s="4"/>
      <c r="H252" s="37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ht="15.75" customHeight="1">
      <c r="A253" s="37"/>
      <c r="B253" s="4"/>
      <c r="C253" s="4"/>
      <c r="D253" s="38"/>
      <c r="E253" s="4"/>
      <c r="F253" s="4"/>
      <c r="G253" s="4"/>
      <c r="H253" s="37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ht="15.75" customHeight="1">
      <c r="A254" s="37"/>
      <c r="B254" s="4"/>
      <c r="C254" s="4"/>
      <c r="D254" s="38"/>
      <c r="E254" s="4"/>
      <c r="F254" s="4"/>
      <c r="G254" s="4"/>
      <c r="H254" s="37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ht="15.75" customHeight="1">
      <c r="A255" s="37"/>
      <c r="B255" s="4"/>
      <c r="C255" s="4"/>
      <c r="D255" s="38"/>
      <c r="E255" s="4"/>
      <c r="F255" s="4"/>
      <c r="G255" s="4"/>
      <c r="H255" s="37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ht="15.75" customHeight="1">
      <c r="A256" s="37"/>
      <c r="B256" s="4"/>
      <c r="C256" s="4"/>
      <c r="D256" s="38"/>
      <c r="E256" s="4"/>
      <c r="F256" s="4"/>
      <c r="G256" s="4"/>
      <c r="H256" s="37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ht="15.75" customHeight="1">
      <c r="A257" s="37"/>
      <c r="B257" s="4"/>
      <c r="C257" s="4"/>
      <c r="D257" s="38"/>
      <c r="E257" s="4"/>
      <c r="F257" s="4"/>
      <c r="G257" s="4"/>
      <c r="H257" s="37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ht="15.75" customHeight="1">
      <c r="A258" s="37"/>
      <c r="B258" s="4"/>
      <c r="C258" s="4"/>
      <c r="D258" s="38"/>
      <c r="E258" s="4"/>
      <c r="F258" s="4"/>
      <c r="G258" s="4"/>
      <c r="H258" s="37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ht="15.75" customHeight="1">
      <c r="A259" s="37"/>
      <c r="B259" s="4"/>
      <c r="C259" s="4"/>
      <c r="D259" s="38"/>
      <c r="E259" s="4"/>
      <c r="F259" s="4"/>
      <c r="G259" s="4"/>
      <c r="H259" s="37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ht="15.75" customHeight="1">
      <c r="A260" s="37"/>
      <c r="B260" s="4"/>
      <c r="C260" s="4"/>
      <c r="D260" s="38"/>
      <c r="E260" s="4"/>
      <c r="F260" s="4"/>
      <c r="G260" s="4"/>
      <c r="H260" s="37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ht="15.75" customHeight="1">
      <c r="A261" s="37"/>
      <c r="B261" s="4"/>
      <c r="C261" s="4"/>
      <c r="D261" s="38"/>
      <c r="E261" s="4"/>
      <c r="F261" s="4"/>
      <c r="G261" s="4"/>
      <c r="H261" s="37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ht="15.75" customHeight="1">
      <c r="A262" s="37"/>
      <c r="B262" s="4"/>
      <c r="C262" s="4"/>
      <c r="D262" s="38"/>
      <c r="E262" s="4"/>
      <c r="F262" s="4"/>
      <c r="G262" s="4"/>
      <c r="H262" s="37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ht="15.75" customHeight="1">
      <c r="A263" s="37"/>
      <c r="B263" s="4"/>
      <c r="C263" s="4"/>
      <c r="D263" s="38"/>
      <c r="E263" s="4"/>
      <c r="F263" s="4"/>
      <c r="G263" s="4"/>
      <c r="H263" s="37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ht="15.75" customHeight="1">
      <c r="A264" s="37"/>
      <c r="B264" s="4"/>
      <c r="C264" s="4"/>
      <c r="D264" s="38"/>
      <c r="E264" s="4"/>
      <c r="F264" s="4"/>
      <c r="G264" s="4"/>
      <c r="H264" s="37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ht="15.75" customHeight="1">
      <c r="A265" s="37"/>
      <c r="B265" s="4"/>
      <c r="C265" s="4"/>
      <c r="D265" s="38"/>
      <c r="E265" s="4"/>
      <c r="F265" s="4"/>
      <c r="G265" s="4"/>
      <c r="H265" s="37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ht="15.75" customHeight="1">
      <c r="A266" s="37"/>
      <c r="B266" s="4"/>
      <c r="C266" s="4"/>
      <c r="D266" s="38"/>
      <c r="E266" s="4"/>
      <c r="F266" s="4"/>
      <c r="G266" s="4"/>
      <c r="H266" s="37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ht="15.75" customHeight="1">
      <c r="A267" s="37"/>
      <c r="B267" s="4"/>
      <c r="C267" s="4"/>
      <c r="D267" s="38"/>
      <c r="E267" s="4"/>
      <c r="F267" s="4"/>
      <c r="G267" s="4"/>
      <c r="H267" s="37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ht="15.75" customHeight="1">
      <c r="A268" s="37"/>
      <c r="B268" s="4"/>
      <c r="C268" s="4"/>
      <c r="D268" s="38"/>
      <c r="E268" s="4"/>
      <c r="F268" s="4"/>
      <c r="G268" s="4"/>
      <c r="H268" s="37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ht="15.75" customHeight="1">
      <c r="A269" s="37"/>
      <c r="B269" s="4"/>
      <c r="C269" s="4"/>
      <c r="D269" s="38"/>
      <c r="E269" s="4"/>
      <c r="F269" s="4"/>
      <c r="G269" s="4"/>
      <c r="H269" s="37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ht="15.75" customHeight="1">
      <c r="A270" s="37"/>
      <c r="B270" s="4"/>
      <c r="C270" s="4"/>
      <c r="D270" s="38"/>
      <c r="E270" s="4"/>
      <c r="F270" s="4"/>
      <c r="G270" s="4"/>
      <c r="H270" s="37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ht="15.75" customHeight="1">
      <c r="A271" s="37"/>
      <c r="B271" s="4"/>
      <c r="C271" s="4"/>
      <c r="D271" s="38"/>
      <c r="E271" s="4"/>
      <c r="F271" s="4"/>
      <c r="G271" s="4"/>
      <c r="H271" s="37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ht="15.75" customHeight="1">
      <c r="A272" s="37"/>
      <c r="B272" s="4"/>
      <c r="C272" s="4"/>
      <c r="D272" s="38"/>
      <c r="E272" s="4"/>
      <c r="F272" s="4"/>
      <c r="G272" s="4"/>
      <c r="H272" s="37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ht="15.75" customHeight="1">
      <c r="A273" s="37"/>
      <c r="B273" s="4"/>
      <c r="C273" s="4"/>
      <c r="D273" s="38"/>
      <c r="E273" s="4"/>
      <c r="F273" s="4"/>
      <c r="G273" s="4"/>
      <c r="H273" s="37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ht="15.75" customHeight="1">
      <c r="A274" s="37"/>
      <c r="B274" s="4"/>
      <c r="C274" s="4"/>
      <c r="D274" s="38"/>
      <c r="E274" s="4"/>
      <c r="F274" s="4"/>
      <c r="G274" s="4"/>
      <c r="H274" s="37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ht="15.75" customHeight="1">
      <c r="A275" s="37"/>
      <c r="B275" s="4"/>
      <c r="C275" s="4"/>
      <c r="D275" s="38"/>
      <c r="E275" s="4"/>
      <c r="F275" s="4"/>
      <c r="G275" s="4"/>
      <c r="H275" s="37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ht="15.75" customHeight="1">
      <c r="A276" s="37"/>
      <c r="B276" s="4"/>
      <c r="C276" s="4"/>
      <c r="D276" s="38"/>
      <c r="E276" s="4"/>
      <c r="F276" s="4"/>
      <c r="G276" s="4"/>
      <c r="H276" s="37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ht="15.75" customHeight="1">
      <c r="A277" s="37"/>
      <c r="B277" s="4"/>
      <c r="C277" s="4"/>
      <c r="D277" s="38"/>
      <c r="E277" s="4"/>
      <c r="F277" s="4"/>
      <c r="G277" s="4"/>
      <c r="H277" s="37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ht="15.75" customHeight="1">
      <c r="A278" s="37"/>
      <c r="B278" s="4"/>
      <c r="C278" s="4"/>
      <c r="D278" s="38"/>
      <c r="E278" s="4"/>
      <c r="F278" s="4"/>
      <c r="G278" s="4"/>
      <c r="H278" s="37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ht="15.75" customHeight="1">
      <c r="A279" s="37"/>
      <c r="B279" s="4"/>
      <c r="C279" s="4"/>
      <c r="D279" s="38"/>
      <c r="E279" s="4"/>
      <c r="F279" s="4"/>
      <c r="G279" s="4"/>
      <c r="H279" s="37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ht="15.75" customHeight="1">
      <c r="A280" s="37"/>
      <c r="B280" s="4"/>
      <c r="C280" s="4"/>
      <c r="D280" s="38"/>
      <c r="E280" s="4"/>
      <c r="F280" s="4"/>
      <c r="G280" s="4"/>
      <c r="H280" s="37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ht="15.75" customHeight="1">
      <c r="A281" s="37"/>
      <c r="B281" s="4"/>
      <c r="C281" s="4"/>
      <c r="D281" s="38"/>
      <c r="E281" s="4"/>
      <c r="F281" s="4"/>
      <c r="G281" s="4"/>
      <c r="H281" s="37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ht="15.75" customHeight="1">
      <c r="A282" s="37"/>
      <c r="B282" s="4"/>
      <c r="C282" s="4"/>
      <c r="D282" s="38"/>
      <c r="E282" s="4"/>
      <c r="F282" s="4"/>
      <c r="G282" s="4"/>
      <c r="H282" s="37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ht="15.75" customHeight="1">
      <c r="A283" s="37"/>
      <c r="B283" s="4"/>
      <c r="C283" s="4"/>
      <c r="D283" s="38"/>
      <c r="E283" s="4"/>
      <c r="F283" s="4"/>
      <c r="G283" s="4"/>
      <c r="H283" s="37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ht="15.75" customHeight="1">
      <c r="A284" s="37"/>
      <c r="B284" s="4"/>
      <c r="C284" s="4"/>
      <c r="D284" s="38"/>
      <c r="E284" s="4"/>
      <c r="F284" s="4"/>
      <c r="G284" s="4"/>
      <c r="H284" s="37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ht="15.75" customHeight="1">
      <c r="A285" s="37"/>
      <c r="B285" s="4"/>
      <c r="C285" s="4"/>
      <c r="D285" s="38"/>
      <c r="E285" s="4"/>
      <c r="F285" s="4"/>
      <c r="G285" s="4"/>
      <c r="H285" s="37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ht="15.75" customHeight="1">
      <c r="A286" s="37"/>
      <c r="B286" s="4"/>
      <c r="C286" s="4"/>
      <c r="D286" s="38"/>
      <c r="E286" s="4"/>
      <c r="F286" s="4"/>
      <c r="G286" s="4"/>
      <c r="H286" s="37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ht="15.75" customHeight="1">
      <c r="A287" s="37"/>
      <c r="B287" s="4"/>
      <c r="C287" s="4"/>
      <c r="D287" s="38"/>
      <c r="E287" s="4"/>
      <c r="F287" s="4"/>
      <c r="G287" s="4"/>
      <c r="H287" s="37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ht="15.75" customHeight="1">
      <c r="A288" s="37"/>
      <c r="B288" s="4"/>
      <c r="C288" s="4"/>
      <c r="D288" s="38"/>
      <c r="E288" s="4"/>
      <c r="F288" s="4"/>
      <c r="G288" s="4"/>
      <c r="H288" s="37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ht="15.75" customHeight="1">
      <c r="A289" s="37"/>
      <c r="B289" s="4"/>
      <c r="C289" s="4"/>
      <c r="D289" s="38"/>
      <c r="E289" s="4"/>
      <c r="F289" s="4"/>
      <c r="G289" s="4"/>
      <c r="H289" s="37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ht="15.75" customHeight="1">
      <c r="A290" s="37"/>
      <c r="B290" s="4"/>
      <c r="C290" s="4"/>
      <c r="D290" s="38"/>
      <c r="E290" s="4"/>
      <c r="F290" s="4"/>
      <c r="G290" s="4"/>
      <c r="H290" s="37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ht="15.75" customHeight="1">
      <c r="A291" s="37"/>
      <c r="B291" s="4"/>
      <c r="C291" s="4"/>
      <c r="D291" s="38"/>
      <c r="E291" s="4"/>
      <c r="F291" s="4"/>
      <c r="G291" s="4"/>
      <c r="H291" s="37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43">
    <mergeCell ref="I84:K84"/>
    <mergeCell ref="L84:L85"/>
    <mergeCell ref="A57:L57"/>
    <mergeCell ref="A70:L70"/>
    <mergeCell ref="A82:L82"/>
    <mergeCell ref="A83:L83"/>
    <mergeCell ref="A84:A85"/>
    <mergeCell ref="B84:G84"/>
    <mergeCell ref="H84:H85"/>
    <mergeCell ref="A1:L1"/>
    <mergeCell ref="A2:A3"/>
    <mergeCell ref="B2:G2"/>
    <mergeCell ref="H2:H3"/>
    <mergeCell ref="I2:K2"/>
    <mergeCell ref="L2:L3"/>
    <mergeCell ref="A4:L4"/>
    <mergeCell ref="A6:L6"/>
    <mergeCell ref="A7:L7"/>
    <mergeCell ref="A8:A9"/>
    <mergeCell ref="B8:G8"/>
    <mergeCell ref="H8:H9"/>
    <mergeCell ref="I8:K8"/>
    <mergeCell ref="L8:L9"/>
    <mergeCell ref="I24:K24"/>
    <mergeCell ref="L24:L25"/>
    <mergeCell ref="A10:L10"/>
    <mergeCell ref="A18:L18"/>
    <mergeCell ref="A22:L22"/>
    <mergeCell ref="A23:L23"/>
    <mergeCell ref="A24:A25"/>
    <mergeCell ref="B24:G24"/>
    <mergeCell ref="H24:H25"/>
    <mergeCell ref="I55:K55"/>
    <mergeCell ref="L55:L56"/>
    <mergeCell ref="A26:L26"/>
    <mergeCell ref="A44:L44"/>
    <mergeCell ref="A53:L53"/>
    <mergeCell ref="A54:L54"/>
    <mergeCell ref="A55:A56"/>
    <mergeCell ref="B55:G55"/>
    <mergeCell ref="H55:H56"/>
    <mergeCell ref="A86:L86"/>
    <mergeCell ref="A92:L92"/>
  </mergeCells>
  <printOptions/>
  <pageMargins bottom="0.7480314960629921" footer="0.0" header="0.0" left="0.7086614173228347" right="0.7086614173228347" top="0.7480314960629921"/>
  <pageSetup paperSize="9" orientation="portrait"/>
  <drawing r:id="rId1"/>
</worksheet>
</file>